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terson-my.sharepoint.com/personal/sdelgado_ci_patterson_ca_us/Documents/FEE SCHEDULES - Desktop Sonia/"/>
    </mc:Choice>
  </mc:AlternateContent>
  <xr:revisionPtr revIDLastSave="0" documentId="8_{7B5F8EC4-A829-43CD-A03F-B1F0B3147FD9}" xr6:coauthVersionLast="47" xr6:coauthVersionMax="47" xr10:uidLastSave="{00000000-0000-0000-0000-000000000000}"/>
  <bookViews>
    <workbookView xWindow="28680" yWindow="-120" windowWidth="29040" windowHeight="15720" xr2:uid="{EEFAB83A-3123-4C9C-BC16-20062B24DD86}"/>
  </bookViews>
  <sheets>
    <sheet name="Commercial, Industrial, Other" sheetId="3" r:id="rId1"/>
    <sheet name="Residential Dev Fee Schedule" sheetId="1" r:id="rId2"/>
    <sheet name="Fire System Impact Fees" sheetId="4" r:id="rId3"/>
    <sheet name="Water, Sewer, Storm Impact Fees" sheetId="5" r:id="rId4"/>
    <sheet name="Water Meter Fee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F46" i="5"/>
  <c r="F45" i="5"/>
  <c r="F44" i="5"/>
  <c r="F42" i="5"/>
  <c r="F40" i="5"/>
  <c r="F35" i="5"/>
  <c r="F33" i="5"/>
  <c r="F31" i="5"/>
  <c r="F30" i="5"/>
  <c r="F29" i="5"/>
  <c r="F28" i="5"/>
  <c r="F27" i="5"/>
  <c r="F26" i="5"/>
  <c r="G20" i="5"/>
  <c r="G18" i="5"/>
  <c r="G16" i="5"/>
  <c r="F16" i="5"/>
  <c r="E16" i="5"/>
  <c r="D16" i="5"/>
  <c r="G15" i="5"/>
  <c r="F15" i="5"/>
  <c r="E15" i="5"/>
  <c r="D15" i="5"/>
  <c r="F14" i="5"/>
  <c r="E14" i="5"/>
  <c r="G14" i="5" s="1"/>
  <c r="D14" i="5"/>
  <c r="G13" i="5"/>
  <c r="F13" i="5"/>
  <c r="E13" i="5"/>
  <c r="D13" i="5"/>
  <c r="F12" i="5"/>
  <c r="E12" i="5"/>
  <c r="G12" i="5" s="1"/>
  <c r="D12" i="5"/>
  <c r="F11" i="5"/>
  <c r="E11" i="5"/>
  <c r="G11" i="5" s="1"/>
  <c r="D11" i="5"/>
  <c r="G10" i="5"/>
  <c r="F10" i="5"/>
  <c r="E10" i="5"/>
  <c r="E10" i="4"/>
  <c r="E9" i="4"/>
  <c r="E8" i="4"/>
  <c r="E7" i="4"/>
  <c r="E6" i="4"/>
  <c r="E5" i="4"/>
  <c r="E4" i="4"/>
</calcChain>
</file>

<file path=xl/sharedStrings.xml><?xml version="1.0" encoding="utf-8"?>
<sst xmlns="http://schemas.openxmlformats.org/spreadsheetml/2006/main" count="403" uniqueCount="162">
  <si>
    <t>(OTHER FEES, SURETY, CHARGES, AND/OR DEPOSITS NOT LISTED BELOW MAY APPLY)</t>
  </si>
  <si>
    <t>FEES DUE UPON ANNEXATION</t>
  </si>
  <si>
    <t>General Plan Reimbursement Fee</t>
  </si>
  <si>
    <t xml:space="preserve">Description </t>
  </si>
  <si>
    <t>Amount</t>
  </si>
  <si>
    <t>Per</t>
  </si>
  <si>
    <t>Acre</t>
  </si>
  <si>
    <t>Subdivision Plan Check Fees  (Deposit System)</t>
  </si>
  <si>
    <t>25 lots or less</t>
  </si>
  <si>
    <t>26 lots or more</t>
  </si>
  <si>
    <t>Charges based on time and materials</t>
  </si>
  <si>
    <t>2.5% of Engineer's Estimate</t>
  </si>
  <si>
    <t>2.0% of Engineer's Estimate</t>
  </si>
  <si>
    <t>Based on Engineer's Estimate</t>
  </si>
  <si>
    <t>Subdivision Inspection Service Fees (Deposit System)</t>
  </si>
  <si>
    <t>Street Improvement Impact Fee</t>
  </si>
  <si>
    <t>Unit</t>
  </si>
  <si>
    <t>Storm Drainage Fee</t>
  </si>
  <si>
    <t>per Plumbing Fixture Unit</t>
  </si>
  <si>
    <t>1" and Below Meter Size</t>
  </si>
  <si>
    <t>Multi-Family</t>
  </si>
  <si>
    <t>Accessory Dwelling Units (for example in-law headquarters, secondary units, casitas, etc.)</t>
  </si>
  <si>
    <t>Fire Meters</t>
  </si>
  <si>
    <t>Affordable Housing In-Lieu Fee</t>
  </si>
  <si>
    <t>Ordinance No. &amp; Adoption Date</t>
  </si>
  <si>
    <t>Resolution No. &amp; Adoption Date</t>
  </si>
  <si>
    <t>Park In-Lieu Fee</t>
  </si>
  <si>
    <t>N/A</t>
  </si>
  <si>
    <t>Tree</t>
  </si>
  <si>
    <t>Street Trees (cash or bond) - Deposit System
Inner Lots = 1 Tree
Corner Lots = 3 Trees</t>
  </si>
  <si>
    <t>FEES DUE AT BUILDING PERMIT</t>
  </si>
  <si>
    <t>Ordinance 608
Adopted: 8/15/00</t>
  </si>
  <si>
    <t>Resolution 2006-19
Adopted: 3/7/06</t>
  </si>
  <si>
    <t>Ordinance 474
Adopted: 5/5/92</t>
  </si>
  <si>
    <t>Ordinance 536
Adopted: 12/8/95</t>
  </si>
  <si>
    <t>Resolution 95-36
Adopted: 10/17/95</t>
  </si>
  <si>
    <t xml:space="preserve">Resolution 95-36
Adopted: 10/17/95
</t>
  </si>
  <si>
    <t>Ordinance 492
Adopted: 3/16/93</t>
  </si>
  <si>
    <t>Resolution 2019-33
Adopted: 8/20/19</t>
  </si>
  <si>
    <t>Ordinance 484
Adopted: 2/2/93</t>
  </si>
  <si>
    <t>Ordinance 493
Adopted: 4/6/93</t>
  </si>
  <si>
    <t>Ordinance 537
Adopted: 12/22/95
Ordinance 675
Adopted: 10/3/06</t>
  </si>
  <si>
    <t>Resolution 2001-53
Adopted: 7/3/01
Resolution 2006-97
Adopted: 10/17/06</t>
  </si>
  <si>
    <t>Ordinance 659
Adopted: 2004</t>
  </si>
  <si>
    <t>Community Facilities - Community Center, Senior Center Impact Fee</t>
  </si>
  <si>
    <t>Community Facilities - Aquatics Center Impact Fee</t>
  </si>
  <si>
    <t>Community Facilities - Sports Park Complex II Impact Fee</t>
  </si>
  <si>
    <t>Community Facilities - Park Development Impact Fee</t>
  </si>
  <si>
    <t>Public Safety - Police Services Impact Fee</t>
  </si>
  <si>
    <t>County Public Facility -Multiple Family</t>
  </si>
  <si>
    <t>General Government - City Hall Impact Fee</t>
  </si>
  <si>
    <t>General Government - Corp Yard Impact Fee</t>
  </si>
  <si>
    <t>Revised: 5/17/12</t>
  </si>
  <si>
    <t xml:space="preserve">School Impact Fee (to be negotiated and collected by the School District) </t>
  </si>
  <si>
    <t>Square Foot</t>
  </si>
  <si>
    <t>Res. 05072012-A School District</t>
  </si>
  <si>
    <t>Services Impact Fee</t>
  </si>
  <si>
    <t>Grade &amp; Building Permits - per Uniform Plumbing Code and other applicable codes.</t>
  </si>
  <si>
    <t>Strong Motion Fee</t>
  </si>
  <si>
    <t>Building Permit Valuation x 0.0001</t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</si>
  <si>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 At the discretion of the City, these fees may be charged at Building Permit.  Fees for units located outside of Patterson's City Limits are charged twice the above listed rates.</t>
    </r>
  </si>
  <si>
    <t>Development Impact Fee Justification Study</t>
  </si>
  <si>
    <t>Prepared by:</t>
  </si>
  <si>
    <t>Adopted: 03/07/06</t>
  </si>
  <si>
    <t>Water, Sewer, and Storm Drainage Impact Fee Study</t>
  </si>
  <si>
    <t>Bartle Wells Associates</t>
  </si>
  <si>
    <t>Resolution 2019-33</t>
  </si>
  <si>
    <t>Water Meter Fees (1" Meter Size) 
*Larger sizes, refer to Meter Fee Schedule</t>
  </si>
  <si>
    <t>Updated: 03/12/18</t>
  </si>
  <si>
    <t>Resolution 95-05
Adopted: 2/21/95
Resolution 2006-19
Adopted: 3/7/06</t>
  </si>
  <si>
    <t>Medical / Professional Office</t>
  </si>
  <si>
    <t>General Commercial</t>
  </si>
  <si>
    <t>Highway Service Commercial</t>
  </si>
  <si>
    <t>Light Industrial</t>
  </si>
  <si>
    <t>Heavy Industrial</t>
  </si>
  <si>
    <t>Downtown Core</t>
  </si>
  <si>
    <t>Business Park</t>
  </si>
  <si>
    <t>Resolution 2019-33
Updated: 8/20/19</t>
  </si>
  <si>
    <t>Commercial</t>
  </si>
  <si>
    <t>Industrial</t>
  </si>
  <si>
    <t>Accessory Dwelling Unit (ADUs)</t>
  </si>
  <si>
    <t>Park/Open Space/Public/Quasi-Public</t>
  </si>
  <si>
    <t>1 1/2" Meter Size</t>
  </si>
  <si>
    <t>2" Meter Size</t>
  </si>
  <si>
    <t>3" Meter Size</t>
  </si>
  <si>
    <t>4" Meter Size</t>
  </si>
  <si>
    <t>6" Meter Size</t>
  </si>
  <si>
    <t>8" Meter Size</t>
  </si>
  <si>
    <t>Based on Meter Size</t>
  </si>
  <si>
    <t>Water Meter Fees (2" Meter Size Minimum) 
*Larger sizes, refer to Meter Fee Schedule</t>
  </si>
  <si>
    <t>Based on Meter Size, any changes in size will trigger additional charges for difference in costs.</t>
  </si>
  <si>
    <t>Public Safety - Fire Services Impact Fee
(Large Scale Commercial)</t>
  </si>
  <si>
    <t>Public Safety - Fire Services Impact Fee
(Small Scale Commercial)</t>
  </si>
  <si>
    <t>County Public Facility Fee</t>
  </si>
  <si>
    <t>Depends upon Land Use</t>
  </si>
  <si>
    <t>Res. 05072012-B School District</t>
  </si>
  <si>
    <t>Updated &amp; Adopted: 08/20/19</t>
  </si>
  <si>
    <t>FEES DUE UPON BUILDING PERMIT</t>
  </si>
  <si>
    <t>Street Trees (cash or bond) - Deposit System</t>
  </si>
  <si>
    <t>General Plan Reimbursement Fee
(if not paid at annexation)</t>
  </si>
  <si>
    <t>Must comply with inclusionary housing ordinance.</t>
  </si>
  <si>
    <t>FEES DUE UPON APPROVAL OF FINAL MAP</t>
  </si>
  <si>
    <t>FEES DUE UPON IMPROVEMENT PLAN/FINAL MAP SUBMITTAL</t>
  </si>
  <si>
    <t>I-5 Interchange Impact Fee</t>
  </si>
  <si>
    <t>Building Permit Valuation x 0.00021</t>
  </si>
  <si>
    <t>Crawford, Multari &amp; Clark Associates</t>
  </si>
  <si>
    <r>
      <rPr>
        <b/>
        <i/>
        <sz val="20"/>
        <color theme="1"/>
        <rFont val="Calibri"/>
        <family val="2"/>
        <scheme val="minor"/>
      </rPr>
      <t>City of Patterson</t>
    </r>
    <r>
      <rPr>
        <sz val="9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1 Plaza
Patterson, CA  95363
(209) 895-8000
Website:  </t>
    </r>
    <r>
      <rPr>
        <u/>
        <sz val="10"/>
        <color theme="1"/>
        <rFont val="Calibri"/>
        <family val="2"/>
        <scheme val="minor"/>
      </rPr>
      <t>www.ci.patterson.ca.us</t>
    </r>
    <r>
      <rPr>
        <u/>
        <sz val="9"/>
        <color theme="1"/>
        <rFont val="Calibri"/>
        <family val="2"/>
        <scheme val="minor"/>
      </rPr>
      <t xml:space="preserve"> </t>
    </r>
  </si>
  <si>
    <t>0.5% - 1.0% Additional Deposits as Required</t>
  </si>
  <si>
    <t>0.5% - 1.0% Additional Deposits asRequired</t>
  </si>
  <si>
    <t>FEES DUE UPON APPPROVAL OF FINAL MAP</t>
  </si>
  <si>
    <t>Ordinance 452
Adopted: 11/6/90</t>
  </si>
  <si>
    <t>Resolution 2006-19
Adopted: 3/7/06
Resolution 1995-05
Adopted: 2/21/95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</si>
  <si>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Fees are based on meter costs plus 11% City Administartion Fee.  Meter costs are subject to change at any time.</t>
    </r>
  </si>
  <si>
    <r>
      <t xml:space="preserve">Updated Fees Adopted: </t>
    </r>
    <r>
      <rPr>
        <sz val="20"/>
        <rFont val="Times New Roman"/>
        <family val="1"/>
      </rPr>
      <t>August 20, 2019</t>
    </r>
  </si>
  <si>
    <t>Fire System Impact Fees</t>
  </si>
  <si>
    <t>Meter Size</t>
  </si>
  <si>
    <t>AWWA
Meter Ratios</t>
  </si>
  <si>
    <t>Regular Water Impact Fee</t>
  </si>
  <si>
    <t>Impact Fee (Fire Meter) - Effective August 20, 2019</t>
  </si>
  <si>
    <t>Impact Fee (Fire Meter) - Effective January 1, 2021
13.4% Increase</t>
  </si>
  <si>
    <t>1" &amp; below2</t>
  </si>
  <si>
    <t>1 1/2"</t>
  </si>
  <si>
    <t>2"</t>
  </si>
  <si>
    <t>3"</t>
  </si>
  <si>
    <t>4"</t>
  </si>
  <si>
    <t>6"</t>
  </si>
  <si>
    <t>8"</t>
  </si>
  <si>
    <t>1 Based on 15% of the regular meter fee</t>
  </si>
  <si>
    <t>***City updates fees every January 1st, by the San Francisco-Bay Area's CCI [(Construction Cost Index, produced by Engineering News Record (ENR)].  Per DGS Increase is 5%-6% in 2021.  Using 5% for both 2021 and 2022.</t>
  </si>
  <si>
    <t>City of Patterson Water, Sewer, Storm Drainage and Fire System Impact Fees</t>
  </si>
  <si>
    <t>Sewer Impact Fees</t>
  </si>
  <si>
    <t>Customer Type (Residential, Commercial, &amp; Industrial by Meter Size)</t>
  </si>
  <si>
    <t>Sewer Impact Fee Breakdown</t>
  </si>
  <si>
    <t>Adopted Fee, 
Effective August 20, 2019</t>
  </si>
  <si>
    <t>Adopted Fee, 
Effective January 1, 2021 
13.4% Increase</t>
  </si>
  <si>
    <t>Charged by Meter Size (inches)</t>
  </si>
  <si>
    <t>Collection System Fee</t>
  </si>
  <si>
    <t>Sewer Treatment Fee</t>
  </si>
  <si>
    <t>1" &amp; below</t>
  </si>
  <si>
    <t>Charged Per Dwelling Unit</t>
  </si>
  <si>
    <t>Multi Family Unit</t>
  </si>
  <si>
    <t>Charged Per Fixture Unit</t>
  </si>
  <si>
    <t>Accessory Dwelling Unit</t>
  </si>
  <si>
    <t>Water Impact Fees</t>
  </si>
  <si>
    <t>Storm Drainage Impact Fees</t>
  </si>
  <si>
    <t>Customer Type</t>
  </si>
  <si>
    <t>Adopted Fee, 
Effective January 1, 2021 
13.4%  Increase</t>
  </si>
  <si>
    <t>Residential Dwelling Unit</t>
  </si>
  <si>
    <t>Charged Per Square Foot</t>
  </si>
  <si>
    <t>Park / Open Space / Public / Quasi-Public (sq. ft.)</t>
  </si>
  <si>
    <t>Charged Per Square Foot of Floor Area</t>
  </si>
  <si>
    <t>Accessory Dwelling Unit (sq. ft.)</t>
  </si>
  <si>
    <t>Commercial Floor Area (sq. ft.)</t>
  </si>
  <si>
    <t>Industrial Floor Area (sq. ft.)</t>
  </si>
  <si>
    <t xml:space="preserve">***City updates fees every January 1st, by the San Francisco-Bay Area's CCI [(Construction Cost Index, produced by Engineering News Record (ENR)].  2021 Increase  = 13.4% </t>
  </si>
  <si>
    <r>
      <t>Effective Date:</t>
    </r>
    <r>
      <rPr>
        <sz val="20"/>
        <rFont val="Times New Roman"/>
        <family val="1"/>
      </rPr>
      <t xml:space="preserve">  January 1, 2021</t>
    </r>
  </si>
  <si>
    <t>ESTIMATED DEVELOPMENT FEE SCHEDULE -  Effective 1/1/2021
COMMERCIAL/INDUSTRIAL &amp; OTHER</t>
  </si>
  <si>
    <t>ESTIMATED DEVELOPMENT FEE SCHEDULE - Effective 1/1/2021
RESIDENTIAL</t>
  </si>
  <si>
    <t>Water Connection Fee - Charged by Meter Size</t>
  </si>
  <si>
    <t>Sewer Connection Fee - Charged by Meter Size</t>
  </si>
  <si>
    <t>of Regular Meter Rate</t>
  </si>
  <si>
    <t>Water, Sewer, and Storm Drainage Impact Fee Study **Annual CCI Increases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</si>
</sst>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00_);_(&quot;$&quot;* \(#,##0.000\);_(&quot;$&quot;* &quot;-&quot;????_);_(@_)"/>
    <numFmt numFmtId="165" formatCode="_(&quot;$&quot;* #,##0.00_);_(&quot;$&quot;* \(#,##0.00\);_(&quot;$&quot;* &quot;-&quot;????_);_(@_)"/>
    <numFmt numFmtId="166" formatCode="0.0"/>
    <numFmt numFmtId="167" formatCode="&quot;$&quot;#,##0"/>
    <numFmt numFmtId="168" formatCode="&quot;$&quot;0"/>
    <numFmt numFmtId="169" formatCode="&quot;$&quot;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20"/>
      <name val="Times New Roman"/>
      <family val="1"/>
    </font>
    <font>
      <b/>
      <sz val="20"/>
      <color indexed="10"/>
      <name val="Times New Roman"/>
      <family val="1"/>
    </font>
    <font>
      <sz val="16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30"/>
      <name val="Times New Roman"/>
      <family val="1"/>
    </font>
    <font>
      <b/>
      <u/>
      <sz val="14"/>
      <color indexed="8"/>
      <name val="Times New Roman"/>
      <family val="1"/>
    </font>
    <font>
      <b/>
      <sz val="14"/>
      <name val="Times New Roman"/>
      <family val="1"/>
    </font>
    <font>
      <b/>
      <u/>
      <sz val="16"/>
      <color indexed="8"/>
      <name val="Times New Roman"/>
      <family val="1"/>
    </font>
    <font>
      <sz val="14"/>
      <color indexed="8"/>
      <name val="Times New Roman"/>
      <family val="1"/>
    </font>
    <font>
      <u/>
      <sz val="16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4" fontId="0" fillId="0" borderId="5" xfId="1" applyFont="1" applyBorder="1" applyAlignment="1">
      <alignment vertical="center"/>
    </xf>
    <xf numFmtId="14" fontId="0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right" wrapText="1"/>
    </xf>
    <xf numFmtId="44" fontId="0" fillId="0" borderId="5" xfId="1" applyFont="1" applyBorder="1"/>
    <xf numFmtId="0" fontId="0" fillId="0" borderId="4" xfId="0" applyBorder="1" applyAlignment="1">
      <alignment horizontal="right" vertical="center" wrapText="1"/>
    </xf>
    <xf numFmtId="44" fontId="0" fillId="0" borderId="5" xfId="1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9" fontId="0" fillId="0" borderId="5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4" fontId="0" fillId="0" borderId="8" xfId="1" applyFon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164" fontId="0" fillId="0" borderId="5" xfId="1" applyNumberFormat="1" applyFont="1" applyBorder="1" applyAlignment="1">
      <alignment vertical="center"/>
    </xf>
    <xf numFmtId="165" fontId="0" fillId="0" borderId="5" xfId="1" applyNumberFormat="1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44" fontId="0" fillId="0" borderId="5" xfId="1" applyFont="1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44" fontId="0" fillId="0" borderId="5" xfId="1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5" xfId="1" applyNumberFormat="1" applyFont="1" applyBorder="1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top" wrapText="1"/>
    </xf>
    <xf numFmtId="0" fontId="17" fillId="4" borderId="24" xfId="0" applyFont="1" applyFill="1" applyBorder="1" applyAlignment="1">
      <alignment horizontal="right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24" xfId="0" applyFont="1" applyBorder="1" applyAlignment="1">
      <alignment horizontal="right" vertical="center" wrapText="1"/>
    </xf>
    <xf numFmtId="166" fontId="17" fillId="0" borderId="24" xfId="0" applyNumberFormat="1" applyFont="1" applyBorder="1" applyAlignment="1">
      <alignment horizontal="center" vertical="center" wrapText="1"/>
    </xf>
    <xf numFmtId="167" fontId="17" fillId="0" borderId="25" xfId="0" applyNumberFormat="1" applyFont="1" applyBorder="1" applyAlignment="1">
      <alignment horizontal="center" vertical="center" wrapText="1"/>
    </xf>
    <xf numFmtId="167" fontId="17" fillId="0" borderId="2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0" borderId="29" xfId="0" applyFont="1" applyBorder="1" applyAlignment="1">
      <alignment horizontal="left" vertical="top" wrapText="1"/>
    </xf>
    <xf numFmtId="0" fontId="22" fillId="0" borderId="29" xfId="0" applyFont="1" applyBorder="1" applyAlignment="1">
      <alignment horizontal="right" vertical="top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right" vertical="top" wrapText="1"/>
    </xf>
    <xf numFmtId="167" fontId="17" fillId="0" borderId="33" xfId="0" applyNumberFormat="1" applyFont="1" applyBorder="1" applyAlignment="1">
      <alignment horizontal="center" vertical="center" wrapText="1"/>
    </xf>
    <xf numFmtId="167" fontId="17" fillId="0" borderId="34" xfId="0" applyNumberFormat="1" applyFont="1" applyBorder="1" applyAlignment="1">
      <alignment horizontal="center" vertical="center" wrapText="1"/>
    </xf>
    <xf numFmtId="167" fontId="17" fillId="0" borderId="32" xfId="0" applyNumberFormat="1" applyFont="1" applyBorder="1" applyAlignment="1">
      <alignment horizontal="center" vertical="center" wrapText="1"/>
    </xf>
    <xf numFmtId="167" fontId="16" fillId="0" borderId="0" xfId="0" applyNumberFormat="1" applyFont="1" applyAlignment="1">
      <alignment vertical="top" wrapText="1"/>
    </xf>
    <xf numFmtId="167" fontId="17" fillId="0" borderId="35" xfId="0" applyNumberFormat="1" applyFont="1" applyBorder="1" applyAlignment="1">
      <alignment horizontal="center" vertical="center" wrapText="1"/>
    </xf>
    <xf numFmtId="167" fontId="17" fillId="0" borderId="36" xfId="0" applyNumberFormat="1" applyFont="1" applyBorder="1" applyAlignment="1">
      <alignment horizontal="center" vertical="center" wrapText="1"/>
    </xf>
    <xf numFmtId="168" fontId="17" fillId="0" borderId="2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0" fillId="0" borderId="6" xfId="0" applyBorder="1" applyAlignment="1">
      <alignment horizontal="center" vertical="center" wrapText="1"/>
    </xf>
    <xf numFmtId="44" fontId="0" fillId="0" borderId="24" xfId="1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4" fontId="0" fillId="0" borderId="10" xfId="1" applyFont="1" applyBorder="1" applyAlignment="1">
      <alignment horizontal="left" vertical="center"/>
    </xf>
    <xf numFmtId="44" fontId="0" fillId="0" borderId="11" xfId="1" applyFont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18" fillId="4" borderId="25" xfId="0" applyFont="1" applyFill="1" applyBorder="1" applyAlignment="1">
      <alignment horizontal="left" vertical="center" wrapText="1"/>
    </xf>
    <xf numFmtId="0" fontId="18" fillId="4" borderId="2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7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right" vertical="top" wrapText="1"/>
    </xf>
    <xf numFmtId="0" fontId="22" fillId="0" borderId="37" xfId="0" applyFont="1" applyBorder="1" applyAlignment="1">
      <alignment horizontal="right" vertical="top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right" vertical="top" wrapText="1"/>
    </xf>
    <xf numFmtId="0" fontId="22" fillId="0" borderId="38" xfId="0" applyFont="1" applyBorder="1" applyAlignment="1">
      <alignment horizontal="right" vertical="top" wrapText="1"/>
    </xf>
    <xf numFmtId="0" fontId="22" fillId="0" borderId="32" xfId="0" applyFont="1" applyBorder="1" applyAlignment="1">
      <alignment horizontal="right" vertical="top" wrapText="1"/>
    </xf>
    <xf numFmtId="0" fontId="16" fillId="0" borderId="29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0" borderId="32" xfId="0" applyFont="1" applyBorder="1" applyAlignment="1">
      <alignment horizontal="center" wrapText="1"/>
    </xf>
    <xf numFmtId="0" fontId="18" fillId="0" borderId="25" xfId="0" applyFont="1" applyBorder="1" applyAlignment="1">
      <alignment horizontal="right" vertical="top" wrapText="1"/>
    </xf>
    <xf numFmtId="167" fontId="17" fillId="0" borderId="29" xfId="0" applyNumberFormat="1" applyFont="1" applyBorder="1" applyAlignment="1">
      <alignment horizontal="center" vertical="center" wrapText="1"/>
    </xf>
    <xf numFmtId="167" fontId="17" fillId="0" borderId="32" xfId="0" applyNumberFormat="1" applyFont="1" applyBorder="1" applyAlignment="1">
      <alignment horizontal="center" vertical="center" wrapText="1"/>
    </xf>
    <xf numFmtId="168" fontId="17" fillId="0" borderId="29" xfId="0" applyNumberFormat="1" applyFont="1" applyBorder="1" applyAlignment="1">
      <alignment horizontal="center" vertical="center" wrapText="1"/>
    </xf>
    <xf numFmtId="168" fontId="17" fillId="0" borderId="32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38" xfId="0" applyFont="1" applyBorder="1" applyAlignment="1">
      <alignment horizontal="center" vertical="top" wrapText="1"/>
    </xf>
    <xf numFmtId="0" fontId="18" fillId="4" borderId="29" xfId="0" applyFont="1" applyFill="1" applyBorder="1" applyAlignment="1">
      <alignment horizontal="right" vertical="center" wrapText="1"/>
    </xf>
    <xf numFmtId="0" fontId="18" fillId="4" borderId="38" xfId="0" applyFont="1" applyFill="1" applyBorder="1" applyAlignment="1">
      <alignment horizontal="right" vertical="center" wrapText="1"/>
    </xf>
    <xf numFmtId="0" fontId="18" fillId="4" borderId="32" xfId="0" applyFont="1" applyFill="1" applyBorder="1" applyAlignment="1">
      <alignment horizontal="right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right" vertical="top" wrapText="1"/>
    </xf>
    <xf numFmtId="0" fontId="18" fillId="0" borderId="38" xfId="0" applyFont="1" applyBorder="1" applyAlignment="1">
      <alignment horizontal="right" vertical="top" wrapText="1"/>
    </xf>
    <xf numFmtId="0" fontId="18" fillId="0" borderId="32" xfId="0" applyFont="1" applyBorder="1" applyAlignment="1">
      <alignment horizontal="right" vertical="top" wrapText="1"/>
    </xf>
    <xf numFmtId="167" fontId="17" fillId="0" borderId="29" xfId="0" applyNumberFormat="1" applyFont="1" applyBorder="1" applyAlignment="1">
      <alignment horizontal="center" vertical="top" wrapText="1"/>
    </xf>
    <xf numFmtId="167" fontId="17" fillId="0" borderId="32" xfId="0" applyNumberFormat="1" applyFont="1" applyBorder="1" applyAlignment="1">
      <alignment horizontal="center" vertical="top" wrapText="1"/>
    </xf>
    <xf numFmtId="0" fontId="17" fillId="0" borderId="39" xfId="0" applyFont="1" applyBorder="1" applyAlignment="1">
      <alignment horizontal="center" vertical="top" wrapText="1"/>
    </xf>
    <xf numFmtId="0" fontId="16" fillId="5" borderId="29" xfId="0" applyFont="1" applyFill="1" applyBorder="1" applyAlignment="1">
      <alignment horizontal="center" vertical="top" wrapText="1"/>
    </xf>
    <xf numFmtId="0" fontId="16" fillId="5" borderId="38" xfId="0" applyFont="1" applyFill="1" applyBorder="1" applyAlignment="1">
      <alignment horizontal="center" vertical="top" wrapText="1"/>
    </xf>
    <xf numFmtId="0" fontId="17" fillId="0" borderId="29" xfId="0" applyFont="1" applyBorder="1" applyAlignment="1">
      <alignment horizontal="right" vertical="top" wrapText="1"/>
    </xf>
    <xf numFmtId="0" fontId="17" fillId="0" borderId="38" xfId="0" applyFont="1" applyBorder="1" applyAlignment="1">
      <alignment horizontal="right" vertical="top" wrapText="1"/>
    </xf>
    <xf numFmtId="0" fontId="17" fillId="0" borderId="32" xfId="0" applyFont="1" applyBorder="1" applyAlignment="1">
      <alignment horizontal="right" vertical="top" wrapText="1"/>
    </xf>
    <xf numFmtId="168" fontId="17" fillId="0" borderId="29" xfId="0" applyNumberFormat="1" applyFont="1" applyBorder="1" applyAlignment="1">
      <alignment horizontal="center" vertical="top" wrapText="1"/>
    </xf>
    <xf numFmtId="168" fontId="17" fillId="0" borderId="32" xfId="0" applyNumberFormat="1" applyFont="1" applyBorder="1" applyAlignment="1">
      <alignment horizontal="center" vertical="top" wrapText="1"/>
    </xf>
    <xf numFmtId="169" fontId="17" fillId="0" borderId="29" xfId="0" applyNumberFormat="1" applyFont="1" applyBorder="1" applyAlignment="1">
      <alignment horizontal="center" vertical="top" wrapText="1"/>
    </xf>
    <xf numFmtId="169" fontId="17" fillId="0" borderId="32" xfId="0" applyNumberFormat="1" applyFont="1" applyBorder="1" applyAlignment="1">
      <alignment horizontal="center" vertical="top" wrapText="1"/>
    </xf>
    <xf numFmtId="0" fontId="17" fillId="4" borderId="29" xfId="0" applyFont="1" applyFill="1" applyBorder="1" applyAlignment="1">
      <alignment horizontal="right" vertical="center" wrapText="1"/>
    </xf>
    <xf numFmtId="0" fontId="17" fillId="4" borderId="38" xfId="0" applyFont="1" applyFill="1" applyBorder="1" applyAlignment="1">
      <alignment horizontal="right" vertical="center" wrapText="1"/>
    </xf>
    <xf numFmtId="0" fontId="17" fillId="4" borderId="32" xfId="0" applyFont="1" applyFill="1" applyBorder="1" applyAlignment="1">
      <alignment horizontal="right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right" vertical="top" wrapText="1"/>
    </xf>
    <xf numFmtId="0" fontId="24" fillId="0" borderId="38" xfId="0" applyFont="1" applyBorder="1" applyAlignment="1">
      <alignment horizontal="right" vertical="top" wrapText="1"/>
    </xf>
    <xf numFmtId="0" fontId="24" fillId="0" borderId="32" xfId="0" applyFont="1" applyBorder="1" applyAlignment="1">
      <alignment horizontal="right" vertical="top" wrapText="1"/>
    </xf>
    <xf numFmtId="0" fontId="16" fillId="3" borderId="29" xfId="0" applyFont="1" applyFill="1" applyBorder="1" applyAlignment="1">
      <alignment horizontal="center" vertical="top" wrapText="1"/>
    </xf>
    <xf numFmtId="0" fontId="16" fillId="3" borderId="38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44" fontId="0" fillId="0" borderId="24" xfId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</xdr:colOff>
      <xdr:row>0</xdr:row>
      <xdr:rowOff>25400</xdr:rowOff>
    </xdr:from>
    <xdr:to>
      <xdr:col>0</xdr:col>
      <xdr:colOff>1239716</xdr:colOff>
      <xdr:row>2</xdr:row>
      <xdr:rowOff>748030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CAFFC-C205-485C-AB6B-8F15C746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" y="22860"/>
          <a:ext cx="1205426" cy="1089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</xdr:colOff>
      <xdr:row>0</xdr:row>
      <xdr:rowOff>25400</xdr:rowOff>
    </xdr:from>
    <xdr:to>
      <xdr:col>0</xdr:col>
      <xdr:colOff>1244796</xdr:colOff>
      <xdr:row>2</xdr:row>
      <xdr:rowOff>746760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C0C49F-9F02-4D27-A23B-7C7BD4D69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" y="25400"/>
          <a:ext cx="1209236" cy="1085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447675</xdr:colOff>
      <xdr:row>33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77AF98-D6A4-4460-BC8E-D819EEFB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646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3052-456A-407E-B8D5-F63E131C1602}">
  <sheetPr>
    <pageSetUpPr fitToPage="1"/>
  </sheetPr>
  <dimension ref="A1:E274"/>
  <sheetViews>
    <sheetView tabSelected="1" view="pageBreakPreview" topLeftCell="A30" zoomScaleNormal="100" zoomScaleSheetLayoutView="100" workbookViewId="0">
      <selection activeCell="C43" sqref="C43:C49"/>
    </sheetView>
  </sheetViews>
  <sheetFormatPr defaultRowHeight="15" x14ac:dyDescent="0.25"/>
  <cols>
    <col min="1" max="1" width="41.42578125" style="5" customWidth="1"/>
    <col min="2" max="2" width="18.7109375" customWidth="1"/>
    <col min="3" max="3" width="20.5703125" customWidth="1"/>
    <col min="4" max="4" width="31.5703125" customWidth="1"/>
    <col min="5" max="5" width="18.42578125" style="6" customWidth="1"/>
  </cols>
  <sheetData>
    <row r="1" spans="1:5" x14ac:dyDescent="0.25">
      <c r="A1" s="107" t="s">
        <v>106</v>
      </c>
      <c r="B1" s="108"/>
      <c r="C1" s="108"/>
      <c r="D1" s="108"/>
      <c r="E1" s="109"/>
    </row>
    <row r="2" spans="1:5" x14ac:dyDescent="0.25">
      <c r="A2" s="110"/>
      <c r="B2" s="111"/>
      <c r="C2" s="111"/>
      <c r="D2" s="111"/>
      <c r="E2" s="112"/>
    </row>
    <row r="3" spans="1:5" ht="62.1" customHeight="1" x14ac:dyDescent="0.25">
      <c r="A3" s="113"/>
      <c r="B3" s="114"/>
      <c r="C3" s="114"/>
      <c r="D3" s="114"/>
      <c r="E3" s="115"/>
    </row>
    <row r="4" spans="1:5" s="1" customFormat="1" ht="57.95" customHeight="1" x14ac:dyDescent="0.25">
      <c r="A4" s="116" t="s">
        <v>156</v>
      </c>
      <c r="B4" s="117"/>
      <c r="C4" s="117"/>
      <c r="D4" s="117"/>
      <c r="E4" s="118"/>
    </row>
    <row r="5" spans="1:5" s="1" customFormat="1" ht="23.45" customHeight="1" x14ac:dyDescent="0.25">
      <c r="A5" s="119" t="s">
        <v>0</v>
      </c>
      <c r="B5" s="120"/>
      <c r="C5" s="120"/>
      <c r="D5" s="120"/>
      <c r="E5" s="121"/>
    </row>
    <row r="6" spans="1:5" s="1" customFormat="1" ht="26.45" customHeight="1" x14ac:dyDescent="0.25">
      <c r="A6" s="70" t="s">
        <v>1</v>
      </c>
      <c r="B6" s="71"/>
      <c r="C6" s="71"/>
      <c r="D6" s="71"/>
      <c r="E6" s="72"/>
    </row>
    <row r="7" spans="1:5" s="3" customFormat="1" ht="30" x14ac:dyDescent="0.25">
      <c r="A7" s="7" t="s">
        <v>3</v>
      </c>
      <c r="B7" s="8" t="s">
        <v>24</v>
      </c>
      <c r="C7" s="8" t="s">
        <v>25</v>
      </c>
      <c r="D7" s="9" t="s">
        <v>4</v>
      </c>
      <c r="E7" s="10" t="s">
        <v>5</v>
      </c>
    </row>
    <row r="8" spans="1:5" s="4" customFormat="1" ht="33.6" customHeight="1" x14ac:dyDescent="0.25">
      <c r="A8" s="11" t="s">
        <v>2</v>
      </c>
      <c r="B8" s="12" t="s">
        <v>34</v>
      </c>
      <c r="C8" s="12" t="s">
        <v>32</v>
      </c>
      <c r="D8" s="13">
        <v>286</v>
      </c>
      <c r="E8" s="14" t="s">
        <v>6</v>
      </c>
    </row>
    <row r="9" spans="1:5" ht="18.95" customHeight="1" x14ac:dyDescent="0.25">
      <c r="A9" s="70" t="s">
        <v>102</v>
      </c>
      <c r="B9" s="71"/>
      <c r="C9" s="71"/>
      <c r="D9" s="71"/>
      <c r="E9" s="72"/>
    </row>
    <row r="10" spans="1:5" ht="23.45" customHeight="1" x14ac:dyDescent="0.25">
      <c r="A10" s="122" t="s">
        <v>7</v>
      </c>
      <c r="B10" s="123"/>
      <c r="C10" s="123"/>
      <c r="D10" s="123"/>
      <c r="E10" s="124"/>
    </row>
    <row r="11" spans="1:5" x14ac:dyDescent="0.25">
      <c r="A11" s="15" t="s">
        <v>8</v>
      </c>
      <c r="B11" s="105"/>
      <c r="C11" s="106" t="s">
        <v>35</v>
      </c>
      <c r="D11" s="16" t="s">
        <v>11</v>
      </c>
      <c r="E11" s="93" t="s">
        <v>13</v>
      </c>
    </row>
    <row r="12" spans="1:5" x14ac:dyDescent="0.25">
      <c r="A12" s="15" t="s">
        <v>9</v>
      </c>
      <c r="B12" s="105"/>
      <c r="C12" s="99"/>
      <c r="D12" s="16" t="s">
        <v>12</v>
      </c>
      <c r="E12" s="93"/>
    </row>
    <row r="13" spans="1:5" ht="30" x14ac:dyDescent="0.25">
      <c r="A13" s="17" t="s">
        <v>10</v>
      </c>
      <c r="B13" s="105"/>
      <c r="C13" s="99"/>
      <c r="D13" s="18" t="s">
        <v>108</v>
      </c>
      <c r="E13" s="93"/>
    </row>
    <row r="14" spans="1:5" ht="23.45" customHeight="1" x14ac:dyDescent="0.25">
      <c r="A14" s="70" t="s">
        <v>101</v>
      </c>
      <c r="B14" s="71"/>
      <c r="C14" s="71"/>
      <c r="D14" s="71"/>
      <c r="E14" s="72"/>
    </row>
    <row r="15" spans="1:5" ht="27" customHeight="1" x14ac:dyDescent="0.25">
      <c r="A15" s="122" t="s">
        <v>14</v>
      </c>
      <c r="B15" s="123"/>
      <c r="C15" s="123"/>
      <c r="D15" s="123"/>
      <c r="E15" s="124"/>
    </row>
    <row r="16" spans="1:5" x14ac:dyDescent="0.25">
      <c r="A16" s="15" t="s">
        <v>8</v>
      </c>
      <c r="B16" s="105"/>
      <c r="C16" s="106" t="s">
        <v>36</v>
      </c>
      <c r="D16" s="16" t="s">
        <v>11</v>
      </c>
      <c r="E16" s="93" t="s">
        <v>13</v>
      </c>
    </row>
    <row r="17" spans="1:5" x14ac:dyDescent="0.25">
      <c r="A17" s="15" t="s">
        <v>9</v>
      </c>
      <c r="B17" s="105"/>
      <c r="C17" s="99"/>
      <c r="D17" s="16" t="s">
        <v>12</v>
      </c>
      <c r="E17" s="93"/>
    </row>
    <row r="18" spans="1:5" ht="30" x14ac:dyDescent="0.25">
      <c r="A18" s="17" t="s">
        <v>10</v>
      </c>
      <c r="B18" s="105"/>
      <c r="C18" s="99"/>
      <c r="D18" s="18" t="s">
        <v>107</v>
      </c>
      <c r="E18" s="93"/>
    </row>
    <row r="19" spans="1:5" ht="30" x14ac:dyDescent="0.25">
      <c r="A19" s="19" t="s">
        <v>99</v>
      </c>
      <c r="B19" s="12" t="s">
        <v>34</v>
      </c>
      <c r="C19" s="12" t="s">
        <v>32</v>
      </c>
      <c r="D19" s="13">
        <v>286</v>
      </c>
      <c r="E19" s="14" t="s">
        <v>6</v>
      </c>
    </row>
    <row r="20" spans="1:5" s="1" customFormat="1" ht="30" x14ac:dyDescent="0.25">
      <c r="A20" s="20" t="s">
        <v>98</v>
      </c>
      <c r="B20" s="23" t="s">
        <v>43</v>
      </c>
      <c r="C20" s="25" t="s">
        <v>27</v>
      </c>
      <c r="D20" s="13">
        <v>95</v>
      </c>
      <c r="E20" s="21" t="s">
        <v>28</v>
      </c>
    </row>
    <row r="21" spans="1:5" ht="23.45" customHeight="1" x14ac:dyDescent="0.25">
      <c r="A21" s="70" t="s">
        <v>97</v>
      </c>
      <c r="B21" s="71"/>
      <c r="C21" s="71"/>
      <c r="D21" s="71"/>
      <c r="E21" s="72"/>
    </row>
    <row r="22" spans="1:5" s="1" customFormat="1" ht="30.6" customHeight="1" x14ac:dyDescent="0.25">
      <c r="A22" s="78" t="s">
        <v>15</v>
      </c>
      <c r="B22" s="79"/>
      <c r="C22" s="79"/>
      <c r="D22" s="79"/>
      <c r="E22" s="80"/>
    </row>
    <row r="23" spans="1:5" s="1" customFormat="1" ht="57.95" customHeight="1" x14ac:dyDescent="0.25">
      <c r="A23" s="17" t="s">
        <v>70</v>
      </c>
      <c r="B23" s="81" t="s">
        <v>27</v>
      </c>
      <c r="C23" s="84" t="s">
        <v>69</v>
      </c>
      <c r="D23" s="13">
        <v>1.52</v>
      </c>
      <c r="E23" s="21" t="s">
        <v>54</v>
      </c>
    </row>
    <row r="24" spans="1:5" s="1" customFormat="1" x14ac:dyDescent="0.25">
      <c r="A24" s="17" t="s">
        <v>71</v>
      </c>
      <c r="B24" s="82"/>
      <c r="C24" s="85"/>
      <c r="D24" s="13">
        <v>2.04</v>
      </c>
      <c r="E24" s="21" t="s">
        <v>54</v>
      </c>
    </row>
    <row r="25" spans="1:5" s="1" customFormat="1" x14ac:dyDescent="0.25">
      <c r="A25" s="17" t="s">
        <v>72</v>
      </c>
      <c r="B25" s="82"/>
      <c r="C25" s="85"/>
      <c r="D25" s="13">
        <v>2.04</v>
      </c>
      <c r="E25" s="21" t="s">
        <v>54</v>
      </c>
    </row>
    <row r="26" spans="1:5" s="1" customFormat="1" x14ac:dyDescent="0.25">
      <c r="A26" s="17" t="s">
        <v>73</v>
      </c>
      <c r="B26" s="82"/>
      <c r="C26" s="85"/>
      <c r="D26" s="13">
        <v>0.6</v>
      </c>
      <c r="E26" s="21" t="s">
        <v>54</v>
      </c>
    </row>
    <row r="27" spans="1:5" s="1" customFormat="1" x14ac:dyDescent="0.25">
      <c r="A27" s="17" t="s">
        <v>74</v>
      </c>
      <c r="B27" s="82"/>
      <c r="C27" s="85"/>
      <c r="D27" s="13">
        <v>0.18</v>
      </c>
      <c r="E27" s="21" t="s">
        <v>54</v>
      </c>
    </row>
    <row r="28" spans="1:5" s="1" customFormat="1" x14ac:dyDescent="0.25">
      <c r="A28" s="17" t="s">
        <v>75</v>
      </c>
      <c r="B28" s="83"/>
      <c r="C28" s="86"/>
      <c r="D28" s="13">
        <v>1.6</v>
      </c>
      <c r="E28" s="21" t="s">
        <v>54</v>
      </c>
    </row>
    <row r="29" spans="1:5" s="1" customFormat="1" x14ac:dyDescent="0.25">
      <c r="A29" s="78" t="s">
        <v>103</v>
      </c>
      <c r="B29" s="79"/>
      <c r="C29" s="79"/>
      <c r="D29" s="79"/>
      <c r="E29" s="80"/>
    </row>
    <row r="30" spans="1:5" s="1" customFormat="1" x14ac:dyDescent="0.25">
      <c r="A30" s="17" t="s">
        <v>70</v>
      </c>
      <c r="B30" s="81" t="s">
        <v>27</v>
      </c>
      <c r="C30" s="84" t="s">
        <v>32</v>
      </c>
      <c r="D30" s="33">
        <v>4.0000000000000001E-3</v>
      </c>
      <c r="E30" s="21" t="s">
        <v>54</v>
      </c>
    </row>
    <row r="31" spans="1:5" s="1" customFormat="1" x14ac:dyDescent="0.25">
      <c r="A31" s="17" t="s">
        <v>71</v>
      </c>
      <c r="B31" s="82"/>
      <c r="C31" s="85"/>
      <c r="D31" s="33">
        <v>7.0000000000000007E-2</v>
      </c>
      <c r="E31" s="21" t="s">
        <v>54</v>
      </c>
    </row>
    <row r="32" spans="1:5" s="1" customFormat="1" x14ac:dyDescent="0.25">
      <c r="A32" s="17" t="s">
        <v>72</v>
      </c>
      <c r="B32" s="82"/>
      <c r="C32" s="85"/>
      <c r="D32" s="33">
        <v>2.5000000000000001E-2</v>
      </c>
      <c r="E32" s="21" t="s">
        <v>54</v>
      </c>
    </row>
    <row r="33" spans="1:5" s="1" customFormat="1" x14ac:dyDescent="0.25">
      <c r="A33" s="17" t="s">
        <v>73</v>
      </c>
      <c r="B33" s="82"/>
      <c r="C33" s="85"/>
      <c r="D33" s="34">
        <v>7.0000000000000007E-2</v>
      </c>
      <c r="E33" s="21" t="s">
        <v>54</v>
      </c>
    </row>
    <row r="34" spans="1:5" s="1" customFormat="1" x14ac:dyDescent="0.25">
      <c r="A34" s="17" t="s">
        <v>74</v>
      </c>
      <c r="B34" s="82"/>
      <c r="C34" s="85"/>
      <c r="D34" s="34">
        <v>7.0000000000000007E-2</v>
      </c>
      <c r="E34" s="21" t="s">
        <v>54</v>
      </c>
    </row>
    <row r="35" spans="1:5" s="1" customFormat="1" x14ac:dyDescent="0.25">
      <c r="A35" s="17" t="s">
        <v>76</v>
      </c>
      <c r="B35" s="82"/>
      <c r="C35" s="85"/>
      <c r="D35" s="34">
        <v>0.16</v>
      </c>
      <c r="E35" s="21" t="s">
        <v>54</v>
      </c>
    </row>
    <row r="36" spans="1:5" s="1" customFormat="1" x14ac:dyDescent="0.25">
      <c r="A36" s="17" t="s">
        <v>75</v>
      </c>
      <c r="B36" s="83"/>
      <c r="C36" s="86"/>
      <c r="D36" s="33">
        <v>4.9000000000000002E-2</v>
      </c>
      <c r="E36" s="21" t="s">
        <v>54</v>
      </c>
    </row>
    <row r="37" spans="1:5" s="1" customFormat="1" ht="20.100000000000001" customHeight="1" x14ac:dyDescent="0.25">
      <c r="A37" s="78" t="s">
        <v>17</v>
      </c>
      <c r="B37" s="79"/>
      <c r="C37" s="79"/>
      <c r="D37" s="79"/>
      <c r="E37" s="80"/>
    </row>
    <row r="38" spans="1:5" s="1" customFormat="1" ht="29.1" customHeight="1" x14ac:dyDescent="0.25">
      <c r="A38" s="17" t="s">
        <v>78</v>
      </c>
      <c r="B38" s="101" t="s">
        <v>37</v>
      </c>
      <c r="C38" s="94" t="s">
        <v>77</v>
      </c>
      <c r="D38" s="13">
        <v>1.19</v>
      </c>
      <c r="E38" s="21" t="s">
        <v>54</v>
      </c>
    </row>
    <row r="39" spans="1:5" s="1" customFormat="1" ht="29.1" customHeight="1" x14ac:dyDescent="0.25">
      <c r="A39" s="17" t="s">
        <v>79</v>
      </c>
      <c r="B39" s="102"/>
      <c r="C39" s="104"/>
      <c r="D39" s="13">
        <v>1.87</v>
      </c>
      <c r="E39" s="21" t="s">
        <v>54</v>
      </c>
    </row>
    <row r="40" spans="1:5" s="1" customFormat="1" ht="29.1" customHeight="1" x14ac:dyDescent="0.25">
      <c r="A40" s="17" t="s">
        <v>80</v>
      </c>
      <c r="B40" s="102"/>
      <c r="C40" s="104"/>
      <c r="D40" s="13">
        <v>1.0900000000000001</v>
      </c>
      <c r="E40" s="21" t="s">
        <v>54</v>
      </c>
    </row>
    <row r="41" spans="1:5" s="1" customFormat="1" ht="29.1" customHeight="1" x14ac:dyDescent="0.25">
      <c r="A41" s="17" t="s">
        <v>81</v>
      </c>
      <c r="B41" s="103"/>
      <c r="C41" s="95"/>
      <c r="D41" s="13">
        <v>0.34</v>
      </c>
      <c r="E41" s="21" t="s">
        <v>54</v>
      </c>
    </row>
    <row r="42" spans="1:5" s="1" customFormat="1" ht="14.45" customHeight="1" x14ac:dyDescent="0.25">
      <c r="A42" s="98" t="s">
        <v>159</v>
      </c>
      <c r="B42" s="99"/>
      <c r="C42" s="99"/>
      <c r="D42" s="99"/>
      <c r="E42" s="100"/>
    </row>
    <row r="43" spans="1:5" s="1" customFormat="1" ht="14.45" customHeight="1" x14ac:dyDescent="0.25">
      <c r="A43" s="17" t="s">
        <v>19</v>
      </c>
      <c r="B43" s="101" t="s">
        <v>39</v>
      </c>
      <c r="C43" s="94" t="s">
        <v>77</v>
      </c>
      <c r="D43" s="36">
        <v>7306</v>
      </c>
      <c r="E43" s="73" t="s">
        <v>88</v>
      </c>
    </row>
    <row r="44" spans="1:5" s="1" customFormat="1" ht="14.45" customHeight="1" x14ac:dyDescent="0.25">
      <c r="A44" s="35" t="s">
        <v>82</v>
      </c>
      <c r="B44" s="102"/>
      <c r="C44" s="104"/>
      <c r="D44" s="36">
        <v>8993</v>
      </c>
      <c r="E44" s="74"/>
    </row>
    <row r="45" spans="1:5" s="1" customFormat="1" ht="14.45" customHeight="1" x14ac:dyDescent="0.25">
      <c r="A45" s="35" t="s">
        <v>83</v>
      </c>
      <c r="B45" s="102"/>
      <c r="C45" s="104"/>
      <c r="D45" s="36">
        <v>14613</v>
      </c>
      <c r="E45" s="74"/>
    </row>
    <row r="46" spans="1:5" s="1" customFormat="1" ht="14.45" customHeight="1" x14ac:dyDescent="0.25">
      <c r="A46" s="35" t="s">
        <v>84</v>
      </c>
      <c r="B46" s="102"/>
      <c r="C46" s="104"/>
      <c r="D46" s="36">
        <v>56201</v>
      </c>
      <c r="E46" s="74"/>
    </row>
    <row r="47" spans="1:5" s="1" customFormat="1" ht="14.45" customHeight="1" x14ac:dyDescent="0.25">
      <c r="A47" s="17" t="s">
        <v>85</v>
      </c>
      <c r="B47" s="102"/>
      <c r="C47" s="104"/>
      <c r="D47" s="13">
        <v>71374</v>
      </c>
      <c r="E47" s="74"/>
    </row>
    <row r="48" spans="1:5" s="1" customFormat="1" x14ac:dyDescent="0.25">
      <c r="A48" s="17" t="s">
        <v>86</v>
      </c>
      <c r="B48" s="102"/>
      <c r="C48" s="104"/>
      <c r="D48" s="13">
        <v>107345</v>
      </c>
      <c r="E48" s="74"/>
    </row>
    <row r="49" spans="1:5" s="1" customFormat="1" x14ac:dyDescent="0.25">
      <c r="A49" s="17" t="s">
        <v>87</v>
      </c>
      <c r="B49" s="103"/>
      <c r="C49" s="95"/>
      <c r="D49" s="13">
        <v>148372</v>
      </c>
      <c r="E49" s="75"/>
    </row>
    <row r="50" spans="1:5" s="1" customFormat="1" x14ac:dyDescent="0.25">
      <c r="A50" s="98" t="s">
        <v>158</v>
      </c>
      <c r="B50" s="99"/>
      <c r="C50" s="99"/>
      <c r="D50" s="99"/>
      <c r="E50" s="100"/>
    </row>
    <row r="51" spans="1:5" s="1" customFormat="1" x14ac:dyDescent="0.25">
      <c r="A51" s="17" t="s">
        <v>19</v>
      </c>
      <c r="B51" s="87" t="s">
        <v>40</v>
      </c>
      <c r="C51" s="87" t="s">
        <v>77</v>
      </c>
      <c r="D51" s="13">
        <v>12109</v>
      </c>
      <c r="E51" s="73" t="s">
        <v>88</v>
      </c>
    </row>
    <row r="52" spans="1:5" s="1" customFormat="1" x14ac:dyDescent="0.25">
      <c r="A52" s="35" t="s">
        <v>82</v>
      </c>
      <c r="B52" s="87"/>
      <c r="C52" s="87"/>
      <c r="D52" s="13">
        <v>14903</v>
      </c>
      <c r="E52" s="74"/>
    </row>
    <row r="53" spans="1:5" s="1" customFormat="1" x14ac:dyDescent="0.25">
      <c r="A53" s="35" t="s">
        <v>83</v>
      </c>
      <c r="B53" s="87"/>
      <c r="C53" s="87"/>
      <c r="D53" s="13">
        <v>24218</v>
      </c>
      <c r="E53" s="74"/>
    </row>
    <row r="54" spans="1:5" s="1" customFormat="1" x14ac:dyDescent="0.25">
      <c r="A54" s="35" t="s">
        <v>84</v>
      </c>
      <c r="B54" s="87"/>
      <c r="C54" s="87"/>
      <c r="D54" s="13">
        <v>93147</v>
      </c>
      <c r="E54" s="74"/>
    </row>
    <row r="55" spans="1:5" s="1" customFormat="1" x14ac:dyDescent="0.25">
      <c r="A55" s="17" t="s">
        <v>85</v>
      </c>
      <c r="B55" s="88"/>
      <c r="C55" s="87"/>
      <c r="D55" s="13">
        <v>118295</v>
      </c>
      <c r="E55" s="74"/>
    </row>
    <row r="56" spans="1:5" s="1" customFormat="1" x14ac:dyDescent="0.25">
      <c r="A56" s="17" t="s">
        <v>86</v>
      </c>
      <c r="B56" s="88"/>
      <c r="C56" s="87"/>
      <c r="D56" s="13">
        <v>177909</v>
      </c>
      <c r="E56" s="74"/>
    </row>
    <row r="57" spans="1:5" s="1" customFormat="1" x14ac:dyDescent="0.25">
      <c r="A57" s="17" t="s">
        <v>87</v>
      </c>
      <c r="B57" s="88"/>
      <c r="C57" s="87"/>
      <c r="D57" s="13">
        <v>245906</v>
      </c>
      <c r="E57" s="75"/>
    </row>
    <row r="58" spans="1:5" s="3" customFormat="1" ht="51" customHeight="1" x14ac:dyDescent="0.25">
      <c r="A58" s="7" t="s">
        <v>3</v>
      </c>
      <c r="B58" s="8" t="s">
        <v>24</v>
      </c>
      <c r="C58" s="8" t="s">
        <v>25</v>
      </c>
      <c r="D58" s="9" t="s">
        <v>4</v>
      </c>
      <c r="E58" s="10" t="s">
        <v>5</v>
      </c>
    </row>
    <row r="59" spans="1:5" s="1" customFormat="1" ht="80.45" customHeight="1" x14ac:dyDescent="0.25">
      <c r="A59" s="20" t="s">
        <v>89</v>
      </c>
      <c r="B59" s="37" t="s">
        <v>33</v>
      </c>
      <c r="C59" s="37" t="s">
        <v>27</v>
      </c>
      <c r="D59" s="13">
        <v>2125.38</v>
      </c>
      <c r="E59" s="38" t="s">
        <v>90</v>
      </c>
    </row>
    <row r="60" spans="1:5" s="1" customFormat="1" ht="30" x14ac:dyDescent="0.25">
      <c r="A60" s="26" t="s">
        <v>50</v>
      </c>
      <c r="B60" s="23" t="s">
        <v>31</v>
      </c>
      <c r="C60" s="23" t="s">
        <v>32</v>
      </c>
      <c r="D60" s="13">
        <v>0.08</v>
      </c>
      <c r="E60" s="21" t="s">
        <v>54</v>
      </c>
    </row>
    <row r="61" spans="1:5" s="1" customFormat="1" ht="30" x14ac:dyDescent="0.25">
      <c r="A61" s="26" t="s">
        <v>51</v>
      </c>
      <c r="B61" s="23" t="s">
        <v>31</v>
      </c>
      <c r="C61" s="23" t="s">
        <v>32</v>
      </c>
      <c r="D61" s="13">
        <v>0.15</v>
      </c>
      <c r="E61" s="21" t="s">
        <v>54</v>
      </c>
    </row>
    <row r="62" spans="1:5" s="1" customFormat="1" ht="30" x14ac:dyDescent="0.25">
      <c r="A62" s="26" t="s">
        <v>48</v>
      </c>
      <c r="B62" s="23" t="s">
        <v>31</v>
      </c>
      <c r="C62" s="23" t="s">
        <v>32</v>
      </c>
      <c r="D62" s="13">
        <v>0.04</v>
      </c>
      <c r="E62" s="21" t="s">
        <v>54</v>
      </c>
    </row>
    <row r="63" spans="1:5" s="1" customFormat="1" ht="29.1" customHeight="1" x14ac:dyDescent="0.25">
      <c r="A63" s="40" t="s">
        <v>92</v>
      </c>
      <c r="B63" s="94" t="s">
        <v>31</v>
      </c>
      <c r="C63" s="94" t="s">
        <v>32</v>
      </c>
      <c r="D63" s="39">
        <v>0.16</v>
      </c>
      <c r="E63" s="21" t="s">
        <v>54</v>
      </c>
    </row>
    <row r="64" spans="1:5" s="1" customFormat="1" ht="30" x14ac:dyDescent="0.25">
      <c r="A64" s="40" t="s">
        <v>91</v>
      </c>
      <c r="B64" s="95"/>
      <c r="C64" s="95"/>
      <c r="D64" s="39">
        <v>0.35</v>
      </c>
      <c r="E64" s="21" t="s">
        <v>54</v>
      </c>
    </row>
    <row r="65" spans="1:5" s="1" customFormat="1" x14ac:dyDescent="0.25">
      <c r="A65" s="26" t="s">
        <v>93</v>
      </c>
      <c r="B65" s="23" t="s">
        <v>27</v>
      </c>
      <c r="C65" s="23" t="s">
        <v>27</v>
      </c>
      <c r="D65" s="96" t="s">
        <v>94</v>
      </c>
      <c r="E65" s="97"/>
    </row>
    <row r="66" spans="1:5" ht="30" x14ac:dyDescent="0.25">
      <c r="A66" s="27" t="s">
        <v>53</v>
      </c>
      <c r="B66" s="23" t="s">
        <v>27</v>
      </c>
      <c r="C66" s="23" t="s">
        <v>95</v>
      </c>
      <c r="D66" s="16">
        <v>0.51</v>
      </c>
      <c r="E66" s="28" t="s">
        <v>54</v>
      </c>
    </row>
    <row r="67" spans="1:5" s="1" customFormat="1" ht="30" x14ac:dyDescent="0.25">
      <c r="A67" s="26" t="s">
        <v>58</v>
      </c>
      <c r="B67" s="23" t="s">
        <v>27</v>
      </c>
      <c r="C67" s="23" t="s">
        <v>27</v>
      </c>
      <c r="D67" s="41">
        <v>2.1000000000000001E-4</v>
      </c>
      <c r="E67" s="21" t="s">
        <v>104</v>
      </c>
    </row>
    <row r="68" spans="1:5" ht="27.6" customHeight="1" x14ac:dyDescent="0.25">
      <c r="A68" s="89" t="s">
        <v>57</v>
      </c>
      <c r="B68" s="90"/>
      <c r="C68" s="90"/>
      <c r="D68" s="90"/>
      <c r="E68" s="91"/>
    </row>
    <row r="69" spans="1:5" ht="36" customHeight="1" x14ac:dyDescent="0.25">
      <c r="A69" s="92" t="s">
        <v>60</v>
      </c>
      <c r="B69" s="87"/>
      <c r="C69" s="87"/>
      <c r="D69" s="87"/>
      <c r="E69" s="93"/>
    </row>
    <row r="70" spans="1:5" s="1" customFormat="1" ht="30" x14ac:dyDescent="0.25">
      <c r="A70" s="20" t="s">
        <v>61</v>
      </c>
      <c r="B70" s="23" t="s">
        <v>62</v>
      </c>
      <c r="C70" s="23" t="s">
        <v>105</v>
      </c>
      <c r="D70" s="76" t="s">
        <v>63</v>
      </c>
      <c r="E70" s="77"/>
    </row>
    <row r="71" spans="1:5" s="1" customFormat="1" ht="30.75" thickBot="1" x14ac:dyDescent="0.3">
      <c r="A71" s="29" t="s">
        <v>161</v>
      </c>
      <c r="B71" s="30" t="s">
        <v>62</v>
      </c>
      <c r="C71" s="30" t="s">
        <v>65</v>
      </c>
      <c r="D71" s="31" t="s">
        <v>96</v>
      </c>
      <c r="E71" s="32" t="s">
        <v>66</v>
      </c>
    </row>
    <row r="72" spans="1:5" x14ac:dyDescent="0.25">
      <c r="D72" s="2"/>
    </row>
    <row r="73" spans="1:5" x14ac:dyDescent="0.25">
      <c r="D73" s="2"/>
    </row>
    <row r="74" spans="1:5" x14ac:dyDescent="0.25">
      <c r="D74" s="2"/>
    </row>
    <row r="75" spans="1:5" x14ac:dyDescent="0.25">
      <c r="D75" s="2"/>
    </row>
    <row r="76" spans="1:5" x14ac:dyDescent="0.25">
      <c r="D76" s="2"/>
    </row>
    <row r="77" spans="1:5" x14ac:dyDescent="0.25">
      <c r="D77" s="2"/>
    </row>
    <row r="78" spans="1:5" x14ac:dyDescent="0.25">
      <c r="D78" s="2"/>
    </row>
    <row r="79" spans="1:5" x14ac:dyDescent="0.25">
      <c r="D79" s="2"/>
    </row>
    <row r="80" spans="1:5" x14ac:dyDescent="0.25">
      <c r="D80" s="2"/>
    </row>
    <row r="81" spans="1:4" x14ac:dyDescent="0.25">
      <c r="D81" s="2"/>
    </row>
    <row r="82" spans="1:4" x14ac:dyDescent="0.25">
      <c r="D82" s="2"/>
    </row>
    <row r="83" spans="1:4" s="6" customFormat="1" x14ac:dyDescent="0.25">
      <c r="A83" s="5"/>
      <c r="B83"/>
      <c r="C83"/>
      <c r="D83" s="2"/>
    </row>
    <row r="84" spans="1:4" s="6" customFormat="1" x14ac:dyDescent="0.25">
      <c r="A84" s="5"/>
      <c r="B84"/>
      <c r="C84"/>
      <c r="D84" s="2"/>
    </row>
    <row r="85" spans="1:4" s="6" customFormat="1" x14ac:dyDescent="0.25">
      <c r="A85" s="5"/>
      <c r="B85"/>
      <c r="C85"/>
      <c r="D85" s="2"/>
    </row>
    <row r="86" spans="1:4" s="6" customFormat="1" x14ac:dyDescent="0.25">
      <c r="A86" s="5"/>
      <c r="B86"/>
      <c r="C86"/>
      <c r="D86" s="2"/>
    </row>
    <row r="87" spans="1:4" s="6" customFormat="1" x14ac:dyDescent="0.25">
      <c r="A87" s="5"/>
      <c r="B87"/>
      <c r="C87"/>
      <c r="D87" s="2"/>
    </row>
    <row r="88" spans="1:4" s="6" customFormat="1" x14ac:dyDescent="0.25">
      <c r="A88" s="5"/>
      <c r="B88"/>
      <c r="C88"/>
      <c r="D88" s="2"/>
    </row>
    <row r="89" spans="1:4" s="6" customFormat="1" x14ac:dyDescent="0.25">
      <c r="A89" s="5"/>
      <c r="B89"/>
      <c r="C89"/>
      <c r="D89" s="2"/>
    </row>
    <row r="90" spans="1:4" s="6" customFormat="1" x14ac:dyDescent="0.25">
      <c r="A90" s="5"/>
      <c r="B90"/>
      <c r="C90"/>
      <c r="D90" s="2"/>
    </row>
    <row r="91" spans="1:4" s="6" customFormat="1" x14ac:dyDescent="0.25">
      <c r="A91" s="5"/>
      <c r="B91"/>
      <c r="C91"/>
      <c r="D91" s="2"/>
    </row>
    <row r="92" spans="1:4" s="6" customFormat="1" x14ac:dyDescent="0.25">
      <c r="A92" s="5"/>
      <c r="B92"/>
      <c r="C92"/>
      <c r="D92" s="2"/>
    </row>
    <row r="93" spans="1:4" s="6" customFormat="1" x14ac:dyDescent="0.25">
      <c r="A93" s="5"/>
      <c r="B93"/>
      <c r="C93"/>
      <c r="D93" s="2"/>
    </row>
    <row r="94" spans="1:4" s="6" customFormat="1" x14ac:dyDescent="0.25">
      <c r="A94" s="5"/>
      <c r="B94"/>
      <c r="C94"/>
      <c r="D94" s="2"/>
    </row>
    <row r="95" spans="1:4" s="6" customFormat="1" x14ac:dyDescent="0.25">
      <c r="A95" s="5"/>
      <c r="B95"/>
      <c r="C95"/>
      <c r="D95" s="2"/>
    </row>
    <row r="96" spans="1:4" s="6" customFormat="1" x14ac:dyDescent="0.25">
      <c r="A96" s="5"/>
      <c r="B96"/>
      <c r="C96"/>
      <c r="D96" s="2"/>
    </row>
    <row r="97" spans="1:4" s="6" customFormat="1" x14ac:dyDescent="0.25">
      <c r="A97" s="5"/>
      <c r="B97"/>
      <c r="C97"/>
      <c r="D97" s="2"/>
    </row>
    <row r="98" spans="1:4" s="6" customFormat="1" x14ac:dyDescent="0.25">
      <c r="A98" s="5"/>
      <c r="B98"/>
      <c r="C98"/>
      <c r="D98" s="2"/>
    </row>
    <row r="99" spans="1:4" s="6" customFormat="1" x14ac:dyDescent="0.25">
      <c r="A99" s="5"/>
      <c r="B99"/>
      <c r="C99"/>
      <c r="D99" s="2"/>
    </row>
    <row r="100" spans="1:4" s="6" customFormat="1" x14ac:dyDescent="0.25">
      <c r="A100" s="5"/>
      <c r="B100"/>
      <c r="C100"/>
      <c r="D100" s="2"/>
    </row>
    <row r="101" spans="1:4" s="6" customFormat="1" x14ac:dyDescent="0.25">
      <c r="A101" s="5"/>
      <c r="B101"/>
      <c r="C101"/>
      <c r="D101" s="2"/>
    </row>
    <row r="102" spans="1:4" s="6" customFormat="1" x14ac:dyDescent="0.25">
      <c r="A102" s="5"/>
      <c r="B102"/>
      <c r="C102"/>
      <c r="D102" s="2"/>
    </row>
    <row r="103" spans="1:4" s="6" customFormat="1" x14ac:dyDescent="0.25">
      <c r="A103" s="5"/>
      <c r="B103"/>
      <c r="C103"/>
      <c r="D103" s="2"/>
    </row>
    <row r="104" spans="1:4" s="6" customFormat="1" x14ac:dyDescent="0.25">
      <c r="A104" s="5"/>
      <c r="B104"/>
      <c r="C104"/>
      <c r="D104" s="2"/>
    </row>
    <row r="105" spans="1:4" s="6" customFormat="1" x14ac:dyDescent="0.25">
      <c r="A105" s="5"/>
      <c r="B105"/>
      <c r="C105"/>
      <c r="D105" s="2"/>
    </row>
    <row r="106" spans="1:4" s="6" customFormat="1" x14ac:dyDescent="0.25">
      <c r="A106" s="5"/>
      <c r="B106"/>
      <c r="C106"/>
      <c r="D106" s="2"/>
    </row>
    <row r="107" spans="1:4" s="6" customFormat="1" x14ac:dyDescent="0.25">
      <c r="A107" s="5"/>
      <c r="B107"/>
      <c r="C107"/>
      <c r="D107" s="2"/>
    </row>
    <row r="108" spans="1:4" s="6" customFormat="1" x14ac:dyDescent="0.25">
      <c r="A108" s="5"/>
      <c r="B108"/>
      <c r="C108"/>
      <c r="D108" s="2"/>
    </row>
    <row r="109" spans="1:4" s="6" customFormat="1" x14ac:dyDescent="0.25">
      <c r="A109" s="5"/>
      <c r="B109"/>
      <c r="C109"/>
      <c r="D109" s="2"/>
    </row>
    <row r="110" spans="1:4" s="6" customFormat="1" x14ac:dyDescent="0.25">
      <c r="A110" s="5"/>
      <c r="B110"/>
      <c r="C110"/>
      <c r="D110" s="2"/>
    </row>
    <row r="111" spans="1:4" s="6" customFormat="1" x14ac:dyDescent="0.25">
      <c r="A111" s="5"/>
      <c r="B111"/>
      <c r="C111"/>
      <c r="D111" s="2"/>
    </row>
    <row r="112" spans="1:4" s="6" customFormat="1" x14ac:dyDescent="0.25">
      <c r="A112" s="5"/>
      <c r="B112"/>
      <c r="C112"/>
      <c r="D112" s="2"/>
    </row>
    <row r="113" spans="1:4" s="6" customFormat="1" x14ac:dyDescent="0.25">
      <c r="A113" s="5"/>
      <c r="B113"/>
      <c r="C113"/>
      <c r="D113" s="2"/>
    </row>
    <row r="114" spans="1:4" s="6" customFormat="1" x14ac:dyDescent="0.25">
      <c r="A114" s="5"/>
      <c r="B114"/>
      <c r="C114"/>
      <c r="D114" s="2"/>
    </row>
    <row r="115" spans="1:4" s="6" customFormat="1" x14ac:dyDescent="0.25">
      <c r="A115" s="5"/>
      <c r="B115"/>
      <c r="C115"/>
      <c r="D115" s="2"/>
    </row>
    <row r="116" spans="1:4" s="6" customFormat="1" x14ac:dyDescent="0.25">
      <c r="A116" s="5"/>
      <c r="B116"/>
      <c r="C116"/>
      <c r="D116" s="2"/>
    </row>
    <row r="117" spans="1:4" s="6" customFormat="1" x14ac:dyDescent="0.25">
      <c r="A117" s="5"/>
      <c r="B117"/>
      <c r="C117"/>
      <c r="D117" s="2"/>
    </row>
    <row r="118" spans="1:4" s="6" customFormat="1" x14ac:dyDescent="0.25">
      <c r="A118" s="5"/>
      <c r="B118"/>
      <c r="C118"/>
      <c r="D118" s="2"/>
    </row>
    <row r="119" spans="1:4" s="6" customFormat="1" x14ac:dyDescent="0.25">
      <c r="A119" s="5"/>
      <c r="B119"/>
      <c r="C119"/>
      <c r="D119" s="2"/>
    </row>
    <row r="120" spans="1:4" s="6" customFormat="1" x14ac:dyDescent="0.25">
      <c r="A120" s="5"/>
      <c r="B120"/>
      <c r="C120"/>
      <c r="D120" s="2"/>
    </row>
    <row r="121" spans="1:4" s="6" customFormat="1" x14ac:dyDescent="0.25">
      <c r="A121" s="5"/>
      <c r="B121"/>
      <c r="C121"/>
      <c r="D121" s="2"/>
    </row>
    <row r="122" spans="1:4" s="6" customFormat="1" x14ac:dyDescent="0.25">
      <c r="A122" s="5"/>
      <c r="B122"/>
      <c r="C122"/>
      <c r="D122" s="2"/>
    </row>
    <row r="123" spans="1:4" s="6" customFormat="1" x14ac:dyDescent="0.25">
      <c r="A123" s="5"/>
      <c r="B123"/>
      <c r="C123"/>
      <c r="D123" s="2"/>
    </row>
    <row r="124" spans="1:4" s="6" customFormat="1" x14ac:dyDescent="0.25">
      <c r="A124" s="5"/>
      <c r="B124"/>
      <c r="C124"/>
      <c r="D124" s="2"/>
    </row>
    <row r="125" spans="1:4" s="6" customFormat="1" x14ac:dyDescent="0.25">
      <c r="A125" s="5"/>
      <c r="B125"/>
      <c r="C125"/>
      <c r="D125" s="2"/>
    </row>
    <row r="126" spans="1:4" s="6" customFormat="1" x14ac:dyDescent="0.25">
      <c r="A126" s="5"/>
      <c r="B126"/>
      <c r="C126"/>
      <c r="D126" s="2"/>
    </row>
    <row r="127" spans="1:4" s="6" customFormat="1" x14ac:dyDescent="0.25">
      <c r="A127" s="5"/>
      <c r="B127"/>
      <c r="C127"/>
      <c r="D127" s="2"/>
    </row>
    <row r="128" spans="1:4" s="6" customFormat="1" x14ac:dyDescent="0.25">
      <c r="A128" s="5"/>
      <c r="B128"/>
      <c r="C128"/>
      <c r="D128" s="2"/>
    </row>
    <row r="129" spans="1:4" s="6" customFormat="1" x14ac:dyDescent="0.25">
      <c r="A129" s="5"/>
      <c r="B129"/>
      <c r="C129"/>
      <c r="D129" s="2"/>
    </row>
    <row r="130" spans="1:4" s="6" customFormat="1" x14ac:dyDescent="0.25">
      <c r="A130" s="5"/>
      <c r="B130"/>
      <c r="C130"/>
      <c r="D130" s="2"/>
    </row>
    <row r="131" spans="1:4" s="6" customFormat="1" x14ac:dyDescent="0.25">
      <c r="A131" s="5"/>
      <c r="B131"/>
      <c r="C131"/>
      <c r="D131" s="2"/>
    </row>
    <row r="132" spans="1:4" s="6" customFormat="1" x14ac:dyDescent="0.25">
      <c r="A132" s="5"/>
      <c r="B132"/>
      <c r="C132"/>
      <c r="D132" s="2"/>
    </row>
    <row r="133" spans="1:4" s="6" customFormat="1" x14ac:dyDescent="0.25">
      <c r="A133" s="5"/>
      <c r="B133"/>
      <c r="C133"/>
      <c r="D133" s="2"/>
    </row>
    <row r="134" spans="1:4" s="6" customFormat="1" x14ac:dyDescent="0.25">
      <c r="A134" s="5"/>
      <c r="B134"/>
      <c r="C134"/>
      <c r="D134" s="2"/>
    </row>
    <row r="135" spans="1:4" s="6" customFormat="1" x14ac:dyDescent="0.25">
      <c r="A135" s="5"/>
      <c r="B135"/>
      <c r="C135"/>
      <c r="D135" s="2"/>
    </row>
    <row r="136" spans="1:4" s="6" customFormat="1" x14ac:dyDescent="0.25">
      <c r="A136" s="5"/>
      <c r="B136"/>
      <c r="C136"/>
      <c r="D136" s="2"/>
    </row>
    <row r="137" spans="1:4" s="6" customFormat="1" x14ac:dyDescent="0.25">
      <c r="A137" s="5"/>
      <c r="B137"/>
      <c r="C137"/>
      <c r="D137" s="2"/>
    </row>
    <row r="138" spans="1:4" s="6" customFormat="1" x14ac:dyDescent="0.25">
      <c r="A138" s="5"/>
      <c r="B138"/>
      <c r="C138"/>
      <c r="D138" s="2"/>
    </row>
    <row r="139" spans="1:4" s="6" customFormat="1" x14ac:dyDescent="0.25">
      <c r="A139" s="5"/>
      <c r="B139"/>
      <c r="C139"/>
      <c r="D139" s="2"/>
    </row>
    <row r="140" spans="1:4" s="6" customFormat="1" x14ac:dyDescent="0.25">
      <c r="A140" s="5"/>
      <c r="B140"/>
      <c r="C140"/>
      <c r="D140" s="2"/>
    </row>
    <row r="141" spans="1:4" s="6" customFormat="1" x14ac:dyDescent="0.25">
      <c r="A141" s="5"/>
      <c r="B141"/>
      <c r="C141"/>
      <c r="D141" s="2"/>
    </row>
    <row r="142" spans="1:4" s="6" customFormat="1" x14ac:dyDescent="0.25">
      <c r="A142" s="5"/>
      <c r="B142"/>
      <c r="C142"/>
      <c r="D142" s="2"/>
    </row>
    <row r="143" spans="1:4" s="6" customFormat="1" x14ac:dyDescent="0.25">
      <c r="A143" s="5"/>
      <c r="B143"/>
      <c r="C143"/>
      <c r="D143" s="2"/>
    </row>
    <row r="144" spans="1:4" s="6" customFormat="1" x14ac:dyDescent="0.25">
      <c r="A144" s="5"/>
      <c r="B144"/>
      <c r="C144"/>
      <c r="D144" s="2"/>
    </row>
    <row r="145" spans="1:4" s="6" customFormat="1" x14ac:dyDescent="0.25">
      <c r="A145" s="5"/>
      <c r="B145"/>
      <c r="C145"/>
      <c r="D145" s="2"/>
    </row>
    <row r="146" spans="1:4" s="6" customFormat="1" x14ac:dyDescent="0.25">
      <c r="A146" s="5"/>
      <c r="B146"/>
      <c r="C146"/>
      <c r="D146" s="2"/>
    </row>
    <row r="147" spans="1:4" s="6" customFormat="1" x14ac:dyDescent="0.25">
      <c r="A147" s="5"/>
      <c r="B147"/>
      <c r="C147"/>
      <c r="D147" s="2"/>
    </row>
    <row r="148" spans="1:4" s="6" customFormat="1" x14ac:dyDescent="0.25">
      <c r="A148" s="5"/>
      <c r="B148"/>
      <c r="C148"/>
      <c r="D148" s="2"/>
    </row>
    <row r="149" spans="1:4" s="6" customFormat="1" x14ac:dyDescent="0.25">
      <c r="A149" s="5"/>
      <c r="B149"/>
      <c r="C149"/>
      <c r="D149" s="2"/>
    </row>
    <row r="150" spans="1:4" s="6" customFormat="1" x14ac:dyDescent="0.25">
      <c r="A150" s="5"/>
      <c r="B150"/>
      <c r="C150"/>
      <c r="D150" s="2"/>
    </row>
    <row r="151" spans="1:4" s="6" customFormat="1" x14ac:dyDescent="0.25">
      <c r="A151" s="5"/>
      <c r="B151"/>
      <c r="C151"/>
      <c r="D151" s="2"/>
    </row>
    <row r="152" spans="1:4" s="6" customFormat="1" x14ac:dyDescent="0.25">
      <c r="A152" s="5"/>
      <c r="B152"/>
      <c r="C152"/>
      <c r="D152" s="2"/>
    </row>
    <row r="153" spans="1:4" s="6" customFormat="1" x14ac:dyDescent="0.25">
      <c r="A153" s="5"/>
      <c r="B153"/>
      <c r="C153"/>
      <c r="D153" s="2"/>
    </row>
    <row r="154" spans="1:4" s="6" customFormat="1" x14ac:dyDescent="0.25">
      <c r="A154" s="5"/>
      <c r="B154"/>
      <c r="C154"/>
      <c r="D154" s="2"/>
    </row>
    <row r="155" spans="1:4" s="6" customFormat="1" x14ac:dyDescent="0.25">
      <c r="A155" s="5"/>
      <c r="B155"/>
      <c r="C155"/>
      <c r="D155" s="2"/>
    </row>
    <row r="156" spans="1:4" s="6" customFormat="1" x14ac:dyDescent="0.25">
      <c r="A156" s="5"/>
      <c r="B156"/>
      <c r="C156"/>
      <c r="D156" s="2"/>
    </row>
    <row r="157" spans="1:4" s="6" customFormat="1" x14ac:dyDescent="0.25">
      <c r="A157" s="5"/>
      <c r="B157"/>
      <c r="C157"/>
      <c r="D157" s="2"/>
    </row>
    <row r="158" spans="1:4" s="6" customFormat="1" x14ac:dyDescent="0.25">
      <c r="A158" s="5"/>
      <c r="B158"/>
      <c r="C158"/>
      <c r="D158" s="2"/>
    </row>
    <row r="159" spans="1:4" s="6" customFormat="1" x14ac:dyDescent="0.25">
      <c r="A159" s="5"/>
      <c r="B159"/>
      <c r="C159"/>
      <c r="D159" s="2"/>
    </row>
    <row r="160" spans="1:4" s="6" customFormat="1" x14ac:dyDescent="0.25">
      <c r="A160" s="5"/>
      <c r="B160"/>
      <c r="C160"/>
      <c r="D160" s="2"/>
    </row>
    <row r="161" spans="1:4" s="6" customFormat="1" x14ac:dyDescent="0.25">
      <c r="A161" s="5"/>
      <c r="B161"/>
      <c r="C161"/>
      <c r="D161" s="2"/>
    </row>
    <row r="162" spans="1:4" s="6" customFormat="1" x14ac:dyDescent="0.25">
      <c r="A162" s="5"/>
      <c r="B162"/>
      <c r="C162"/>
      <c r="D162" s="2"/>
    </row>
    <row r="163" spans="1:4" s="6" customFormat="1" x14ac:dyDescent="0.25">
      <c r="A163" s="5"/>
      <c r="B163"/>
      <c r="C163"/>
      <c r="D163" s="2"/>
    </row>
    <row r="164" spans="1:4" s="6" customFormat="1" x14ac:dyDescent="0.25">
      <c r="A164" s="5"/>
      <c r="B164"/>
      <c r="C164"/>
      <c r="D164" s="2"/>
    </row>
    <row r="165" spans="1:4" s="6" customFormat="1" x14ac:dyDescent="0.25">
      <c r="A165" s="5"/>
      <c r="B165"/>
      <c r="C165"/>
      <c r="D165" s="2"/>
    </row>
    <row r="166" spans="1:4" s="6" customFormat="1" x14ac:dyDescent="0.25">
      <c r="A166" s="5"/>
      <c r="B166"/>
      <c r="C166"/>
      <c r="D166" s="2"/>
    </row>
    <row r="167" spans="1:4" s="6" customFormat="1" x14ac:dyDescent="0.25">
      <c r="A167" s="5"/>
      <c r="B167"/>
      <c r="C167"/>
      <c r="D167" s="2"/>
    </row>
    <row r="168" spans="1:4" s="6" customFormat="1" x14ac:dyDescent="0.25">
      <c r="A168" s="5"/>
      <c r="B168"/>
      <c r="C168"/>
      <c r="D168" s="2"/>
    </row>
    <row r="169" spans="1:4" s="6" customFormat="1" x14ac:dyDescent="0.25">
      <c r="A169" s="5"/>
      <c r="B169"/>
      <c r="C169"/>
      <c r="D169" s="2"/>
    </row>
    <row r="170" spans="1:4" s="6" customFormat="1" x14ac:dyDescent="0.25">
      <c r="A170" s="5"/>
      <c r="B170"/>
      <c r="C170"/>
      <c r="D170" s="2"/>
    </row>
    <row r="171" spans="1:4" s="6" customFormat="1" x14ac:dyDescent="0.25">
      <c r="A171" s="5"/>
      <c r="B171"/>
      <c r="C171"/>
      <c r="D171" s="2"/>
    </row>
    <row r="172" spans="1:4" s="6" customFormat="1" x14ac:dyDescent="0.25">
      <c r="A172" s="5"/>
      <c r="B172"/>
      <c r="C172"/>
      <c r="D172" s="2"/>
    </row>
    <row r="173" spans="1:4" s="6" customFormat="1" x14ac:dyDescent="0.25">
      <c r="A173" s="5"/>
      <c r="B173"/>
      <c r="C173"/>
      <c r="D173" s="2"/>
    </row>
    <row r="174" spans="1:4" s="6" customFormat="1" x14ac:dyDescent="0.25">
      <c r="A174" s="5"/>
      <c r="B174"/>
      <c r="C174"/>
      <c r="D174" s="2"/>
    </row>
    <row r="175" spans="1:4" s="6" customFormat="1" x14ac:dyDescent="0.25">
      <c r="A175" s="5"/>
      <c r="B175"/>
      <c r="C175"/>
      <c r="D175" s="2"/>
    </row>
    <row r="176" spans="1:4" s="6" customFormat="1" x14ac:dyDescent="0.25">
      <c r="A176" s="5"/>
      <c r="B176"/>
      <c r="C176"/>
      <c r="D176" s="2"/>
    </row>
    <row r="177" spans="1:4" s="6" customFormat="1" x14ac:dyDescent="0.25">
      <c r="A177" s="5"/>
      <c r="B177"/>
      <c r="C177"/>
      <c r="D177" s="2"/>
    </row>
    <row r="178" spans="1:4" s="6" customFormat="1" x14ac:dyDescent="0.25">
      <c r="A178" s="5"/>
      <c r="B178"/>
      <c r="C178"/>
      <c r="D178" s="2"/>
    </row>
    <row r="179" spans="1:4" s="6" customFormat="1" x14ac:dyDescent="0.25">
      <c r="A179" s="5"/>
      <c r="B179"/>
      <c r="C179"/>
      <c r="D179" s="2"/>
    </row>
    <row r="180" spans="1:4" s="6" customFormat="1" x14ac:dyDescent="0.25">
      <c r="A180" s="5"/>
      <c r="B180"/>
      <c r="C180"/>
      <c r="D180" s="2"/>
    </row>
    <row r="181" spans="1:4" s="6" customFormat="1" x14ac:dyDescent="0.25">
      <c r="A181" s="5"/>
      <c r="B181"/>
      <c r="C181"/>
      <c r="D181" s="2"/>
    </row>
    <row r="182" spans="1:4" s="6" customFormat="1" x14ac:dyDescent="0.25">
      <c r="A182" s="5"/>
      <c r="B182"/>
      <c r="C182"/>
      <c r="D182" s="2"/>
    </row>
    <row r="183" spans="1:4" s="6" customFormat="1" x14ac:dyDescent="0.25">
      <c r="A183" s="5"/>
      <c r="B183"/>
      <c r="C183"/>
      <c r="D183" s="2"/>
    </row>
    <row r="184" spans="1:4" s="6" customFormat="1" x14ac:dyDescent="0.25">
      <c r="A184" s="5"/>
      <c r="B184"/>
      <c r="C184"/>
      <c r="D184" s="2"/>
    </row>
    <row r="185" spans="1:4" s="6" customFormat="1" x14ac:dyDescent="0.25">
      <c r="A185" s="5"/>
      <c r="B185"/>
      <c r="C185"/>
      <c r="D185" s="2"/>
    </row>
    <row r="186" spans="1:4" s="6" customFormat="1" x14ac:dyDescent="0.25">
      <c r="A186" s="5"/>
      <c r="B186"/>
      <c r="C186"/>
      <c r="D186" s="2"/>
    </row>
    <row r="187" spans="1:4" s="6" customFormat="1" x14ac:dyDescent="0.25">
      <c r="A187" s="5"/>
      <c r="B187"/>
      <c r="C187"/>
      <c r="D187" s="2"/>
    </row>
    <row r="188" spans="1:4" s="6" customFormat="1" x14ac:dyDescent="0.25">
      <c r="A188" s="5"/>
      <c r="B188"/>
      <c r="C188"/>
      <c r="D188" s="2"/>
    </row>
    <row r="189" spans="1:4" s="6" customFormat="1" x14ac:dyDescent="0.25">
      <c r="A189" s="5"/>
      <c r="B189"/>
      <c r="C189"/>
      <c r="D189" s="2"/>
    </row>
    <row r="190" spans="1:4" s="6" customFormat="1" x14ac:dyDescent="0.25">
      <c r="A190" s="5"/>
      <c r="B190"/>
      <c r="C190"/>
      <c r="D190" s="2"/>
    </row>
    <row r="191" spans="1:4" s="6" customFormat="1" x14ac:dyDescent="0.25">
      <c r="A191" s="5"/>
      <c r="B191"/>
      <c r="C191"/>
      <c r="D191" s="2"/>
    </row>
    <row r="192" spans="1:4" s="6" customFormat="1" x14ac:dyDescent="0.25">
      <c r="A192" s="5"/>
      <c r="B192"/>
      <c r="C192"/>
      <c r="D192" s="2"/>
    </row>
    <row r="193" spans="1:4" s="6" customFormat="1" x14ac:dyDescent="0.25">
      <c r="A193" s="5"/>
      <c r="B193"/>
      <c r="C193"/>
      <c r="D193" s="2"/>
    </row>
    <row r="194" spans="1:4" s="6" customFormat="1" x14ac:dyDescent="0.25">
      <c r="A194" s="5"/>
      <c r="B194"/>
      <c r="C194"/>
      <c r="D194" s="2"/>
    </row>
    <row r="195" spans="1:4" s="6" customFormat="1" x14ac:dyDescent="0.25">
      <c r="A195" s="5"/>
      <c r="B195"/>
      <c r="C195"/>
      <c r="D195" s="2"/>
    </row>
    <row r="196" spans="1:4" s="6" customFormat="1" x14ac:dyDescent="0.25">
      <c r="A196" s="5"/>
      <c r="B196"/>
      <c r="C196"/>
      <c r="D196" s="2"/>
    </row>
    <row r="197" spans="1:4" s="6" customFormat="1" x14ac:dyDescent="0.25">
      <c r="A197" s="5"/>
      <c r="B197"/>
      <c r="C197"/>
      <c r="D197" s="2"/>
    </row>
    <row r="198" spans="1:4" s="6" customFormat="1" x14ac:dyDescent="0.25">
      <c r="A198" s="5"/>
      <c r="B198"/>
      <c r="C198"/>
      <c r="D198" s="2"/>
    </row>
    <row r="199" spans="1:4" s="6" customFormat="1" x14ac:dyDescent="0.25">
      <c r="A199" s="5"/>
      <c r="B199"/>
      <c r="C199"/>
      <c r="D199" s="2"/>
    </row>
    <row r="200" spans="1:4" s="6" customFormat="1" x14ac:dyDescent="0.25">
      <c r="A200" s="5"/>
      <c r="B200"/>
      <c r="C200"/>
      <c r="D200" s="2"/>
    </row>
    <row r="201" spans="1:4" s="6" customFormat="1" x14ac:dyDescent="0.25">
      <c r="A201" s="5"/>
      <c r="B201"/>
      <c r="C201"/>
      <c r="D201" s="2"/>
    </row>
    <row r="202" spans="1:4" s="6" customFormat="1" x14ac:dyDescent="0.25">
      <c r="A202" s="5"/>
      <c r="B202"/>
      <c r="C202"/>
      <c r="D202" s="2"/>
    </row>
    <row r="203" spans="1:4" s="6" customFormat="1" x14ac:dyDescent="0.25">
      <c r="A203" s="5"/>
      <c r="B203"/>
      <c r="C203"/>
      <c r="D203" s="2"/>
    </row>
    <row r="204" spans="1:4" s="6" customFormat="1" x14ac:dyDescent="0.25">
      <c r="A204" s="5"/>
      <c r="B204"/>
      <c r="C204"/>
      <c r="D204" s="2"/>
    </row>
    <row r="205" spans="1:4" s="6" customFormat="1" x14ac:dyDescent="0.25">
      <c r="A205" s="5"/>
      <c r="B205"/>
      <c r="C205"/>
      <c r="D205" s="2"/>
    </row>
    <row r="206" spans="1:4" s="6" customFormat="1" x14ac:dyDescent="0.25">
      <c r="A206" s="5"/>
      <c r="B206"/>
      <c r="C206"/>
      <c r="D206" s="2"/>
    </row>
    <row r="207" spans="1:4" s="6" customFormat="1" x14ac:dyDescent="0.25">
      <c r="A207" s="5"/>
      <c r="B207"/>
      <c r="C207"/>
      <c r="D207" s="2"/>
    </row>
    <row r="208" spans="1:4" s="6" customFormat="1" x14ac:dyDescent="0.25">
      <c r="A208" s="5"/>
      <c r="B208"/>
      <c r="C208"/>
      <c r="D208" s="2"/>
    </row>
    <row r="209" spans="1:4" s="6" customFormat="1" x14ac:dyDescent="0.25">
      <c r="A209" s="5"/>
      <c r="B209"/>
      <c r="C209"/>
      <c r="D209" s="2"/>
    </row>
    <row r="210" spans="1:4" s="6" customFormat="1" x14ac:dyDescent="0.25">
      <c r="A210" s="5"/>
      <c r="B210"/>
      <c r="C210"/>
      <c r="D210" s="2"/>
    </row>
    <row r="211" spans="1:4" s="6" customFormat="1" x14ac:dyDescent="0.25">
      <c r="A211" s="5"/>
      <c r="B211"/>
      <c r="C211"/>
      <c r="D211" s="2"/>
    </row>
    <row r="212" spans="1:4" s="6" customFormat="1" x14ac:dyDescent="0.25">
      <c r="A212" s="5"/>
      <c r="B212"/>
      <c r="C212"/>
      <c r="D212" s="2"/>
    </row>
    <row r="213" spans="1:4" s="6" customFormat="1" x14ac:dyDescent="0.25">
      <c r="A213" s="5"/>
      <c r="B213"/>
      <c r="C213"/>
      <c r="D213" s="2"/>
    </row>
    <row r="214" spans="1:4" s="6" customFormat="1" x14ac:dyDescent="0.25">
      <c r="A214" s="5"/>
      <c r="B214"/>
      <c r="C214"/>
      <c r="D214" s="2"/>
    </row>
    <row r="215" spans="1:4" s="6" customFormat="1" x14ac:dyDescent="0.25">
      <c r="A215" s="5"/>
      <c r="B215"/>
      <c r="C215"/>
      <c r="D215" s="2"/>
    </row>
    <row r="216" spans="1:4" s="6" customFormat="1" x14ac:dyDescent="0.25">
      <c r="A216" s="5"/>
      <c r="B216"/>
      <c r="C216"/>
      <c r="D216" s="2"/>
    </row>
    <row r="217" spans="1:4" s="6" customFormat="1" x14ac:dyDescent="0.25">
      <c r="A217" s="5"/>
      <c r="B217"/>
      <c r="C217"/>
      <c r="D217" s="2"/>
    </row>
    <row r="218" spans="1:4" s="6" customFormat="1" x14ac:dyDescent="0.25">
      <c r="A218" s="5"/>
      <c r="B218"/>
      <c r="C218"/>
      <c r="D218" s="2"/>
    </row>
    <row r="219" spans="1:4" s="6" customFormat="1" x14ac:dyDescent="0.25">
      <c r="A219" s="5"/>
      <c r="B219"/>
      <c r="C219"/>
      <c r="D219" s="2"/>
    </row>
    <row r="220" spans="1:4" s="6" customFormat="1" x14ac:dyDescent="0.25">
      <c r="A220" s="5"/>
      <c r="B220"/>
      <c r="C220"/>
      <c r="D220" s="2"/>
    </row>
    <row r="221" spans="1:4" s="6" customFormat="1" x14ac:dyDescent="0.25">
      <c r="A221" s="5"/>
      <c r="B221"/>
      <c r="C221"/>
      <c r="D221" s="2"/>
    </row>
    <row r="222" spans="1:4" s="6" customFormat="1" x14ac:dyDescent="0.25">
      <c r="A222" s="5"/>
      <c r="B222"/>
      <c r="C222"/>
      <c r="D222" s="2"/>
    </row>
    <row r="223" spans="1:4" s="6" customFormat="1" x14ac:dyDescent="0.25">
      <c r="A223" s="5"/>
      <c r="B223"/>
      <c r="C223"/>
      <c r="D223" s="2"/>
    </row>
    <row r="224" spans="1:4" s="6" customFormat="1" x14ac:dyDescent="0.25">
      <c r="A224" s="5"/>
      <c r="B224"/>
      <c r="C224"/>
      <c r="D224" s="2"/>
    </row>
    <row r="225" spans="1:4" s="6" customFormat="1" x14ac:dyDescent="0.25">
      <c r="A225" s="5"/>
      <c r="B225"/>
      <c r="C225"/>
      <c r="D225" s="2"/>
    </row>
    <row r="226" spans="1:4" s="6" customFormat="1" x14ac:dyDescent="0.25">
      <c r="A226" s="5"/>
      <c r="B226"/>
      <c r="C226"/>
      <c r="D226" s="2"/>
    </row>
    <row r="227" spans="1:4" s="6" customFormat="1" x14ac:dyDescent="0.25">
      <c r="A227" s="5"/>
      <c r="B227"/>
      <c r="C227"/>
      <c r="D227" s="2"/>
    </row>
    <row r="228" spans="1:4" s="6" customFormat="1" x14ac:dyDescent="0.25">
      <c r="A228" s="5"/>
      <c r="B228"/>
      <c r="C228"/>
      <c r="D228" s="2"/>
    </row>
    <row r="229" spans="1:4" s="6" customFormat="1" x14ac:dyDescent="0.25">
      <c r="A229" s="5"/>
      <c r="B229"/>
      <c r="C229"/>
      <c r="D229" s="2"/>
    </row>
    <row r="230" spans="1:4" s="6" customFormat="1" x14ac:dyDescent="0.25">
      <c r="A230" s="5"/>
      <c r="B230"/>
      <c r="C230"/>
      <c r="D230" s="2"/>
    </row>
    <row r="231" spans="1:4" s="6" customFormat="1" x14ac:dyDescent="0.25">
      <c r="A231" s="5"/>
      <c r="B231"/>
      <c r="C231"/>
      <c r="D231" s="2"/>
    </row>
    <row r="232" spans="1:4" s="6" customFormat="1" x14ac:dyDescent="0.25">
      <c r="A232" s="5"/>
      <c r="B232"/>
      <c r="C232"/>
      <c r="D232" s="2"/>
    </row>
    <row r="233" spans="1:4" s="6" customFormat="1" x14ac:dyDescent="0.25">
      <c r="A233" s="5"/>
      <c r="B233"/>
      <c r="C233"/>
      <c r="D233" s="2"/>
    </row>
    <row r="234" spans="1:4" s="6" customFormat="1" x14ac:dyDescent="0.25">
      <c r="A234" s="5"/>
      <c r="B234"/>
      <c r="C234"/>
      <c r="D234" s="2"/>
    </row>
    <row r="235" spans="1:4" s="6" customFormat="1" x14ac:dyDescent="0.25">
      <c r="A235" s="5"/>
      <c r="B235"/>
      <c r="C235"/>
      <c r="D235" s="2"/>
    </row>
    <row r="236" spans="1:4" s="6" customFormat="1" x14ac:dyDescent="0.25">
      <c r="A236" s="5"/>
      <c r="B236"/>
      <c r="C236"/>
      <c r="D236" s="2"/>
    </row>
    <row r="237" spans="1:4" s="6" customFormat="1" x14ac:dyDescent="0.25">
      <c r="A237" s="5"/>
      <c r="B237"/>
      <c r="C237"/>
      <c r="D237" s="2"/>
    </row>
    <row r="238" spans="1:4" s="6" customFormat="1" x14ac:dyDescent="0.25">
      <c r="A238" s="5"/>
      <c r="B238"/>
      <c r="C238"/>
      <c r="D238" s="2"/>
    </row>
    <row r="239" spans="1:4" s="6" customFormat="1" x14ac:dyDescent="0.25">
      <c r="A239" s="5"/>
      <c r="B239"/>
      <c r="C239"/>
      <c r="D239" s="2"/>
    </row>
    <row r="240" spans="1:4" s="6" customFormat="1" x14ac:dyDescent="0.25">
      <c r="A240" s="5"/>
      <c r="B240"/>
      <c r="C240"/>
      <c r="D240" s="2"/>
    </row>
    <row r="241" spans="1:4" s="6" customFormat="1" x14ac:dyDescent="0.25">
      <c r="A241" s="5"/>
      <c r="B241"/>
      <c r="C241"/>
      <c r="D241" s="2"/>
    </row>
    <row r="242" spans="1:4" s="6" customFormat="1" x14ac:dyDescent="0.25">
      <c r="A242" s="5"/>
      <c r="B242"/>
      <c r="C242"/>
      <c r="D242" s="2"/>
    </row>
    <row r="243" spans="1:4" s="6" customFormat="1" x14ac:dyDescent="0.25">
      <c r="A243" s="5"/>
      <c r="B243"/>
      <c r="C243"/>
      <c r="D243" s="2"/>
    </row>
    <row r="244" spans="1:4" s="6" customFormat="1" x14ac:dyDescent="0.25">
      <c r="A244" s="5"/>
      <c r="B244"/>
      <c r="C244"/>
      <c r="D244" s="2"/>
    </row>
    <row r="245" spans="1:4" s="6" customFormat="1" x14ac:dyDescent="0.25">
      <c r="A245" s="5"/>
      <c r="B245"/>
      <c r="C245"/>
      <c r="D245" s="2"/>
    </row>
    <row r="246" spans="1:4" s="6" customFormat="1" x14ac:dyDescent="0.25">
      <c r="A246" s="5"/>
      <c r="B246"/>
      <c r="C246"/>
      <c r="D246" s="2"/>
    </row>
    <row r="247" spans="1:4" s="6" customFormat="1" x14ac:dyDescent="0.25">
      <c r="A247" s="5"/>
      <c r="B247"/>
      <c r="C247"/>
      <c r="D247" s="2"/>
    </row>
    <row r="248" spans="1:4" s="6" customFormat="1" x14ac:dyDescent="0.25">
      <c r="A248" s="5"/>
      <c r="B248"/>
      <c r="C248"/>
      <c r="D248" s="2"/>
    </row>
    <row r="249" spans="1:4" s="6" customFormat="1" x14ac:dyDescent="0.25">
      <c r="A249" s="5"/>
      <c r="B249"/>
      <c r="C249"/>
      <c r="D249" s="2"/>
    </row>
    <row r="250" spans="1:4" s="6" customFormat="1" x14ac:dyDescent="0.25">
      <c r="A250" s="5"/>
      <c r="B250"/>
      <c r="C250"/>
      <c r="D250" s="2"/>
    </row>
    <row r="251" spans="1:4" s="6" customFormat="1" x14ac:dyDescent="0.25">
      <c r="A251" s="5"/>
      <c r="B251"/>
      <c r="C251"/>
      <c r="D251" s="2"/>
    </row>
    <row r="252" spans="1:4" s="6" customFormat="1" x14ac:dyDescent="0.25">
      <c r="A252" s="5"/>
      <c r="B252"/>
      <c r="C252"/>
      <c r="D252" s="2"/>
    </row>
    <row r="253" spans="1:4" s="6" customFormat="1" x14ac:dyDescent="0.25">
      <c r="A253" s="5"/>
      <c r="B253"/>
      <c r="C253"/>
      <c r="D253" s="2"/>
    </row>
    <row r="254" spans="1:4" s="6" customFormat="1" x14ac:dyDescent="0.25">
      <c r="A254" s="5"/>
      <c r="B254"/>
      <c r="C254"/>
      <c r="D254" s="2"/>
    </row>
    <row r="255" spans="1:4" s="6" customFormat="1" x14ac:dyDescent="0.25">
      <c r="A255" s="5"/>
      <c r="B255"/>
      <c r="C255"/>
      <c r="D255" s="2"/>
    </row>
    <row r="256" spans="1:4" s="6" customFormat="1" x14ac:dyDescent="0.25">
      <c r="A256" s="5"/>
      <c r="B256"/>
      <c r="C256"/>
      <c r="D256" s="2"/>
    </row>
    <row r="257" spans="1:4" s="6" customFormat="1" x14ac:dyDescent="0.25">
      <c r="A257" s="5"/>
      <c r="B257"/>
      <c r="C257"/>
      <c r="D257" s="2"/>
    </row>
    <row r="258" spans="1:4" s="6" customFormat="1" x14ac:dyDescent="0.25">
      <c r="A258" s="5"/>
      <c r="B258"/>
      <c r="C258"/>
      <c r="D258" s="2"/>
    </row>
    <row r="259" spans="1:4" s="6" customFormat="1" x14ac:dyDescent="0.25">
      <c r="A259" s="5"/>
      <c r="B259"/>
      <c r="C259"/>
      <c r="D259" s="2"/>
    </row>
    <row r="260" spans="1:4" s="6" customFormat="1" x14ac:dyDescent="0.25">
      <c r="A260" s="5"/>
      <c r="B260"/>
      <c r="C260"/>
      <c r="D260" s="2"/>
    </row>
    <row r="261" spans="1:4" s="6" customFormat="1" x14ac:dyDescent="0.25">
      <c r="A261" s="5"/>
      <c r="B261"/>
      <c r="C261"/>
      <c r="D261" s="2"/>
    </row>
    <row r="262" spans="1:4" s="6" customFormat="1" x14ac:dyDescent="0.25">
      <c r="A262" s="5"/>
      <c r="B262"/>
      <c r="C262"/>
      <c r="D262" s="2"/>
    </row>
    <row r="263" spans="1:4" s="6" customFormat="1" x14ac:dyDescent="0.25">
      <c r="A263" s="5"/>
      <c r="B263"/>
      <c r="C263"/>
      <c r="D263" s="2"/>
    </row>
    <row r="264" spans="1:4" s="6" customFormat="1" x14ac:dyDescent="0.25">
      <c r="A264" s="5"/>
      <c r="B264"/>
      <c r="C264"/>
      <c r="D264" s="2"/>
    </row>
    <row r="265" spans="1:4" s="6" customFormat="1" x14ac:dyDescent="0.25">
      <c r="A265" s="5"/>
      <c r="B265"/>
      <c r="C265"/>
      <c r="D265" s="2"/>
    </row>
    <row r="266" spans="1:4" s="6" customFormat="1" x14ac:dyDescent="0.25">
      <c r="A266" s="5"/>
      <c r="B266"/>
      <c r="C266"/>
      <c r="D266" s="2"/>
    </row>
    <row r="267" spans="1:4" s="6" customFormat="1" x14ac:dyDescent="0.25">
      <c r="A267" s="5"/>
      <c r="B267"/>
      <c r="C267"/>
      <c r="D267" s="2"/>
    </row>
    <row r="268" spans="1:4" s="6" customFormat="1" x14ac:dyDescent="0.25">
      <c r="A268" s="5"/>
      <c r="B268"/>
      <c r="C268"/>
      <c r="D268" s="2"/>
    </row>
    <row r="269" spans="1:4" s="6" customFormat="1" x14ac:dyDescent="0.25">
      <c r="A269" s="5"/>
      <c r="B269"/>
      <c r="C269"/>
      <c r="D269" s="2"/>
    </row>
    <row r="270" spans="1:4" s="6" customFormat="1" x14ac:dyDescent="0.25">
      <c r="A270" s="5"/>
      <c r="B270"/>
      <c r="C270"/>
      <c r="D270" s="2"/>
    </row>
    <row r="271" spans="1:4" s="6" customFormat="1" x14ac:dyDescent="0.25">
      <c r="A271" s="5"/>
      <c r="B271"/>
      <c r="C271"/>
      <c r="D271" s="2"/>
    </row>
    <row r="272" spans="1:4" s="6" customFormat="1" x14ac:dyDescent="0.25">
      <c r="A272" s="5"/>
      <c r="B272"/>
      <c r="C272"/>
      <c r="D272" s="2"/>
    </row>
    <row r="273" spans="1:4" s="6" customFormat="1" x14ac:dyDescent="0.25">
      <c r="A273" s="5"/>
      <c r="B273"/>
      <c r="C273"/>
      <c r="D273" s="2"/>
    </row>
    <row r="274" spans="1:4" s="6" customFormat="1" x14ac:dyDescent="0.25">
      <c r="A274" s="5"/>
      <c r="B274"/>
      <c r="C274"/>
      <c r="D274" s="2"/>
    </row>
  </sheetData>
  <mergeCells count="38">
    <mergeCell ref="B16:B18"/>
    <mergeCell ref="C16:C18"/>
    <mergeCell ref="E16:E18"/>
    <mergeCell ref="A1:E3"/>
    <mergeCell ref="A4:E4"/>
    <mergeCell ref="A5:E5"/>
    <mergeCell ref="A6:E6"/>
    <mergeCell ref="A9:E9"/>
    <mergeCell ref="A10:E10"/>
    <mergeCell ref="B11:B13"/>
    <mergeCell ref="C11:C13"/>
    <mergeCell ref="E11:E13"/>
    <mergeCell ref="A14:E14"/>
    <mergeCell ref="A15:E15"/>
    <mergeCell ref="C63:C64"/>
    <mergeCell ref="D65:E65"/>
    <mergeCell ref="A42:E42"/>
    <mergeCell ref="A50:E50"/>
    <mergeCell ref="B38:B41"/>
    <mergeCell ref="C38:C41"/>
    <mergeCell ref="B43:B49"/>
    <mergeCell ref="C43:C49"/>
    <mergeCell ref="A21:E21"/>
    <mergeCell ref="E43:E49"/>
    <mergeCell ref="E51:E57"/>
    <mergeCell ref="D70:E70"/>
    <mergeCell ref="A22:E22"/>
    <mergeCell ref="B23:B28"/>
    <mergeCell ref="C23:C28"/>
    <mergeCell ref="A29:E29"/>
    <mergeCell ref="B30:B36"/>
    <mergeCell ref="C30:C36"/>
    <mergeCell ref="A37:E37"/>
    <mergeCell ref="B51:B57"/>
    <mergeCell ref="C51:C57"/>
    <mergeCell ref="A68:E68"/>
    <mergeCell ref="A69:E69"/>
    <mergeCell ref="B63:B64"/>
  </mergeCells>
  <pageMargins left="0.7" right="0.7" top="0.75" bottom="0.75" header="0.3" footer="0.3"/>
  <pageSetup paperSize="5" scale="69" fitToHeight="0" orientation="portrait" r:id="rId1"/>
  <headerFooter>
    <oddFooter>&amp;RPage &amp;P of 2</oddFooter>
  </headerFooter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2D8B-C66F-4576-AFD9-9AC076EED2D4}">
  <sheetPr>
    <pageSetUpPr fitToPage="1"/>
  </sheetPr>
  <dimension ref="A1:E268"/>
  <sheetViews>
    <sheetView view="pageBreakPreview" topLeftCell="A4" zoomScaleNormal="100" zoomScaleSheetLayoutView="100" workbookViewId="0">
      <selection activeCell="D49" sqref="D49"/>
    </sheetView>
  </sheetViews>
  <sheetFormatPr defaultRowHeight="15" x14ac:dyDescent="0.25"/>
  <cols>
    <col min="1" max="1" width="41.42578125" style="5" customWidth="1"/>
    <col min="2" max="2" width="18.7109375" customWidth="1"/>
    <col min="3" max="3" width="20.5703125" customWidth="1"/>
    <col min="4" max="4" width="27.42578125" customWidth="1"/>
    <col min="5" max="5" width="18.42578125" style="6" customWidth="1"/>
  </cols>
  <sheetData>
    <row r="1" spans="1:5" x14ac:dyDescent="0.25">
      <c r="A1" s="107" t="s">
        <v>106</v>
      </c>
      <c r="B1" s="108"/>
      <c r="C1" s="108"/>
      <c r="D1" s="108"/>
      <c r="E1" s="109"/>
    </row>
    <row r="2" spans="1:5" x14ac:dyDescent="0.25">
      <c r="A2" s="110"/>
      <c r="B2" s="111"/>
      <c r="C2" s="111"/>
      <c r="D2" s="111"/>
      <c r="E2" s="112"/>
    </row>
    <row r="3" spans="1:5" ht="62.1" customHeight="1" x14ac:dyDescent="0.25">
      <c r="A3" s="113"/>
      <c r="B3" s="114"/>
      <c r="C3" s="114"/>
      <c r="D3" s="114"/>
      <c r="E3" s="115"/>
    </row>
    <row r="4" spans="1:5" s="1" customFormat="1" ht="69" customHeight="1" x14ac:dyDescent="0.25">
      <c r="A4" s="116" t="s">
        <v>157</v>
      </c>
      <c r="B4" s="128"/>
      <c r="C4" s="128"/>
      <c r="D4" s="128"/>
      <c r="E4" s="129"/>
    </row>
    <row r="5" spans="1:5" s="1" customFormat="1" ht="23.45" customHeight="1" x14ac:dyDescent="0.25">
      <c r="A5" s="119" t="s">
        <v>0</v>
      </c>
      <c r="B5" s="120"/>
      <c r="C5" s="120"/>
      <c r="D5" s="120"/>
      <c r="E5" s="121"/>
    </row>
    <row r="6" spans="1:5" s="1" customFormat="1" ht="26.45" customHeight="1" x14ac:dyDescent="0.25">
      <c r="A6" s="70" t="s">
        <v>1</v>
      </c>
      <c r="B6" s="71"/>
      <c r="C6" s="71"/>
      <c r="D6" s="71"/>
      <c r="E6" s="72"/>
    </row>
    <row r="7" spans="1:5" s="3" customFormat="1" ht="30" x14ac:dyDescent="0.25">
      <c r="A7" s="7" t="s">
        <v>3</v>
      </c>
      <c r="B7" s="8" t="s">
        <v>24</v>
      </c>
      <c r="C7" s="8" t="s">
        <v>25</v>
      </c>
      <c r="D7" s="9" t="s">
        <v>4</v>
      </c>
      <c r="E7" s="10" t="s">
        <v>5</v>
      </c>
    </row>
    <row r="8" spans="1:5" s="4" customFormat="1" ht="33.6" customHeight="1" x14ac:dyDescent="0.25">
      <c r="A8" s="11" t="s">
        <v>2</v>
      </c>
      <c r="B8" s="12" t="s">
        <v>34</v>
      </c>
      <c r="C8" s="12" t="s">
        <v>32</v>
      </c>
      <c r="D8" s="13">
        <v>286</v>
      </c>
      <c r="E8" s="14" t="s">
        <v>6</v>
      </c>
    </row>
    <row r="9" spans="1:5" ht="18.95" customHeight="1" x14ac:dyDescent="0.25">
      <c r="A9" s="70" t="s">
        <v>102</v>
      </c>
      <c r="B9" s="71"/>
      <c r="C9" s="71"/>
      <c r="D9" s="71"/>
      <c r="E9" s="72"/>
    </row>
    <row r="10" spans="1:5" ht="23.45" customHeight="1" x14ac:dyDescent="0.25">
      <c r="A10" s="122" t="s">
        <v>7</v>
      </c>
      <c r="B10" s="123"/>
      <c r="C10" s="123"/>
      <c r="D10" s="123"/>
      <c r="E10" s="124"/>
    </row>
    <row r="11" spans="1:5" x14ac:dyDescent="0.25">
      <c r="A11" s="15" t="s">
        <v>8</v>
      </c>
      <c r="B11" s="105"/>
      <c r="C11" s="106" t="s">
        <v>35</v>
      </c>
      <c r="D11" s="16" t="s">
        <v>11</v>
      </c>
      <c r="E11" s="93" t="s">
        <v>13</v>
      </c>
    </row>
    <row r="12" spans="1:5" x14ac:dyDescent="0.25">
      <c r="A12" s="15" t="s">
        <v>9</v>
      </c>
      <c r="B12" s="105"/>
      <c r="C12" s="99"/>
      <c r="D12" s="16" t="s">
        <v>12</v>
      </c>
      <c r="E12" s="93"/>
    </row>
    <row r="13" spans="1:5" ht="30" x14ac:dyDescent="0.25">
      <c r="A13" s="17" t="s">
        <v>10</v>
      </c>
      <c r="B13" s="105"/>
      <c r="C13" s="99"/>
      <c r="D13" s="18" t="s">
        <v>107</v>
      </c>
      <c r="E13" s="93"/>
    </row>
    <row r="14" spans="1:5" ht="23.45" customHeight="1" x14ac:dyDescent="0.25">
      <c r="A14" s="70" t="s">
        <v>109</v>
      </c>
      <c r="B14" s="71"/>
      <c r="C14" s="71"/>
      <c r="D14" s="71"/>
      <c r="E14" s="72"/>
    </row>
    <row r="15" spans="1:5" ht="27" customHeight="1" x14ac:dyDescent="0.25">
      <c r="A15" s="122" t="s">
        <v>14</v>
      </c>
      <c r="B15" s="123"/>
      <c r="C15" s="123"/>
      <c r="D15" s="123"/>
      <c r="E15" s="124"/>
    </row>
    <row r="16" spans="1:5" x14ac:dyDescent="0.25">
      <c r="A16" s="15" t="s">
        <v>8</v>
      </c>
      <c r="B16" s="105"/>
      <c r="C16" s="106" t="s">
        <v>36</v>
      </c>
      <c r="D16" s="16" t="s">
        <v>11</v>
      </c>
      <c r="E16" s="93" t="s">
        <v>13</v>
      </c>
    </row>
    <row r="17" spans="1:5" x14ac:dyDescent="0.25">
      <c r="A17" s="15" t="s">
        <v>9</v>
      </c>
      <c r="B17" s="105"/>
      <c r="C17" s="99"/>
      <c r="D17" s="16" t="s">
        <v>12</v>
      </c>
      <c r="E17" s="93"/>
    </row>
    <row r="18" spans="1:5" ht="30" x14ac:dyDescent="0.25">
      <c r="A18" s="17" t="s">
        <v>10</v>
      </c>
      <c r="B18" s="105"/>
      <c r="C18" s="99"/>
      <c r="D18" s="18" t="s">
        <v>107</v>
      </c>
      <c r="E18" s="93"/>
    </row>
    <row r="19" spans="1:5" ht="30" x14ac:dyDescent="0.25">
      <c r="A19" s="19" t="s">
        <v>99</v>
      </c>
      <c r="B19" s="12" t="s">
        <v>34</v>
      </c>
      <c r="C19" s="12" t="s">
        <v>32</v>
      </c>
      <c r="D19" s="13">
        <v>286</v>
      </c>
      <c r="E19" s="14" t="s">
        <v>6</v>
      </c>
    </row>
    <row r="20" spans="1:5" s="1" customFormat="1" ht="60" x14ac:dyDescent="0.25">
      <c r="A20" s="20" t="s">
        <v>15</v>
      </c>
      <c r="B20" s="42" t="s">
        <v>110</v>
      </c>
      <c r="C20" s="12" t="s">
        <v>111</v>
      </c>
      <c r="D20" s="13">
        <v>3879</v>
      </c>
      <c r="E20" s="21" t="s">
        <v>16</v>
      </c>
    </row>
    <row r="21" spans="1:5" s="1" customFormat="1" ht="30" x14ac:dyDescent="0.25">
      <c r="A21" s="20" t="s">
        <v>103</v>
      </c>
      <c r="B21" s="42" t="s">
        <v>110</v>
      </c>
      <c r="C21" s="22" t="s">
        <v>27</v>
      </c>
      <c r="D21" s="13">
        <v>43</v>
      </c>
      <c r="E21" s="21" t="s">
        <v>16</v>
      </c>
    </row>
    <row r="22" spans="1:5" s="1" customFormat="1" ht="29.1" customHeight="1" x14ac:dyDescent="0.25">
      <c r="A22" s="20" t="s">
        <v>17</v>
      </c>
      <c r="B22" s="23" t="s">
        <v>37</v>
      </c>
      <c r="C22" s="23" t="s">
        <v>38</v>
      </c>
      <c r="D22" s="13">
        <v>2875</v>
      </c>
      <c r="E22" s="21" t="s">
        <v>16</v>
      </c>
    </row>
    <row r="23" spans="1:5" s="1" customFormat="1" ht="14.45" customHeight="1" x14ac:dyDescent="0.25">
      <c r="A23" s="98" t="s">
        <v>159</v>
      </c>
      <c r="B23" s="99"/>
      <c r="C23" s="99"/>
      <c r="D23" s="99"/>
      <c r="E23" s="100"/>
    </row>
    <row r="24" spans="1:5" s="1" customFormat="1" ht="14.45" customHeight="1" x14ac:dyDescent="0.25">
      <c r="A24" s="17" t="s">
        <v>19</v>
      </c>
      <c r="B24" s="101" t="s">
        <v>39</v>
      </c>
      <c r="C24" s="101" t="s">
        <v>38</v>
      </c>
      <c r="D24" s="192">
        <v>7306</v>
      </c>
      <c r="E24" s="68" t="s">
        <v>16</v>
      </c>
    </row>
    <row r="25" spans="1:5" s="1" customFormat="1" ht="14.45" customHeight="1" x14ac:dyDescent="0.25">
      <c r="A25" s="17" t="s">
        <v>121</v>
      </c>
      <c r="B25" s="102"/>
      <c r="C25" s="102"/>
      <c r="D25" s="192">
        <v>8993</v>
      </c>
      <c r="E25" s="68" t="s">
        <v>16</v>
      </c>
    </row>
    <row r="26" spans="1:5" s="1" customFormat="1" ht="14.45" customHeight="1" x14ac:dyDescent="0.25">
      <c r="A26" s="17" t="s">
        <v>122</v>
      </c>
      <c r="B26" s="102"/>
      <c r="C26" s="102"/>
      <c r="D26" s="192">
        <v>14613</v>
      </c>
      <c r="E26" s="68" t="s">
        <v>16</v>
      </c>
    </row>
    <row r="27" spans="1:5" s="1" customFormat="1" ht="14.45" customHeight="1" x14ac:dyDescent="0.25">
      <c r="A27" s="17" t="s">
        <v>123</v>
      </c>
      <c r="B27" s="102"/>
      <c r="C27" s="102"/>
      <c r="D27" s="192">
        <v>56201</v>
      </c>
      <c r="E27" s="68" t="s">
        <v>16</v>
      </c>
    </row>
    <row r="28" spans="1:5" s="1" customFormat="1" ht="14.45" customHeight="1" x14ac:dyDescent="0.25">
      <c r="A28" s="17" t="s">
        <v>124</v>
      </c>
      <c r="B28" s="102"/>
      <c r="C28" s="102"/>
      <c r="D28" s="192">
        <v>71374</v>
      </c>
      <c r="E28" s="68" t="s">
        <v>16</v>
      </c>
    </row>
    <row r="29" spans="1:5" s="1" customFormat="1" ht="14.45" customHeight="1" x14ac:dyDescent="0.25">
      <c r="A29" s="17" t="s">
        <v>125</v>
      </c>
      <c r="B29" s="102"/>
      <c r="C29" s="102"/>
      <c r="D29" s="192">
        <v>107345</v>
      </c>
      <c r="E29" s="68" t="s">
        <v>16</v>
      </c>
    </row>
    <row r="30" spans="1:5" s="1" customFormat="1" ht="14.45" customHeight="1" x14ac:dyDescent="0.25">
      <c r="A30" s="17" t="s">
        <v>126</v>
      </c>
      <c r="B30" s="102"/>
      <c r="C30" s="102"/>
      <c r="D30" s="192">
        <v>148372</v>
      </c>
      <c r="E30" s="68" t="s">
        <v>16</v>
      </c>
    </row>
    <row r="31" spans="1:5" s="1" customFormat="1" x14ac:dyDescent="0.25">
      <c r="A31" s="17" t="s">
        <v>20</v>
      </c>
      <c r="B31" s="102"/>
      <c r="C31" s="102"/>
      <c r="D31" s="13">
        <v>6210</v>
      </c>
      <c r="E31" s="21" t="s">
        <v>16</v>
      </c>
    </row>
    <row r="32" spans="1:5" s="1" customFormat="1" ht="45" x14ac:dyDescent="0.25">
      <c r="A32" s="17" t="s">
        <v>21</v>
      </c>
      <c r="B32" s="103"/>
      <c r="C32" s="103"/>
      <c r="D32" s="13">
        <v>384</v>
      </c>
      <c r="E32" s="21" t="s">
        <v>18</v>
      </c>
    </row>
    <row r="33" spans="1:5" s="1" customFormat="1" x14ac:dyDescent="0.25">
      <c r="A33" s="98" t="s">
        <v>158</v>
      </c>
      <c r="B33" s="99"/>
      <c r="C33" s="99"/>
      <c r="D33" s="99"/>
      <c r="E33" s="100"/>
    </row>
    <row r="34" spans="1:5" s="1" customFormat="1" x14ac:dyDescent="0.25">
      <c r="A34" s="17" t="s">
        <v>19</v>
      </c>
      <c r="B34" s="87" t="s">
        <v>40</v>
      </c>
      <c r="C34" s="87" t="s">
        <v>38</v>
      </c>
      <c r="D34" s="13">
        <v>12109</v>
      </c>
      <c r="E34" s="21" t="s">
        <v>16</v>
      </c>
    </row>
    <row r="35" spans="1:5" s="1" customFormat="1" x14ac:dyDescent="0.25">
      <c r="A35" s="17" t="s">
        <v>121</v>
      </c>
      <c r="B35" s="127"/>
      <c r="C35" s="127"/>
      <c r="D35" s="69">
        <v>14903</v>
      </c>
      <c r="E35" s="68" t="s">
        <v>16</v>
      </c>
    </row>
    <row r="36" spans="1:5" s="1" customFormat="1" x14ac:dyDescent="0.25">
      <c r="A36" s="17" t="s">
        <v>122</v>
      </c>
      <c r="B36" s="127"/>
      <c r="C36" s="127"/>
      <c r="D36" s="69">
        <v>24218</v>
      </c>
      <c r="E36" s="68" t="s">
        <v>16</v>
      </c>
    </row>
    <row r="37" spans="1:5" s="1" customFormat="1" x14ac:dyDescent="0.25">
      <c r="A37" s="17" t="s">
        <v>123</v>
      </c>
      <c r="B37" s="127"/>
      <c r="C37" s="127"/>
      <c r="D37" s="69">
        <v>93147</v>
      </c>
      <c r="E37" s="68" t="s">
        <v>16</v>
      </c>
    </row>
    <row r="38" spans="1:5" s="1" customFormat="1" x14ac:dyDescent="0.25">
      <c r="A38" s="17" t="s">
        <v>124</v>
      </c>
      <c r="B38" s="127"/>
      <c r="C38" s="127"/>
      <c r="D38" s="69">
        <v>118295</v>
      </c>
      <c r="E38" s="68" t="s">
        <v>16</v>
      </c>
    </row>
    <row r="39" spans="1:5" s="1" customFormat="1" x14ac:dyDescent="0.25">
      <c r="A39" s="17" t="s">
        <v>125</v>
      </c>
      <c r="B39" s="127"/>
      <c r="C39" s="127"/>
      <c r="D39" s="69">
        <v>177909</v>
      </c>
      <c r="E39" s="68" t="s">
        <v>16</v>
      </c>
    </row>
    <row r="40" spans="1:5" s="1" customFormat="1" x14ac:dyDescent="0.25">
      <c r="A40" s="17" t="s">
        <v>126</v>
      </c>
      <c r="B40" s="127"/>
      <c r="C40" s="127"/>
      <c r="D40" s="69">
        <v>245906</v>
      </c>
      <c r="E40" s="68" t="s">
        <v>16</v>
      </c>
    </row>
    <row r="41" spans="1:5" s="1" customFormat="1" x14ac:dyDescent="0.25">
      <c r="A41" s="17" t="s">
        <v>20</v>
      </c>
      <c r="B41" s="88"/>
      <c r="C41" s="87"/>
      <c r="D41" s="13">
        <v>7266</v>
      </c>
      <c r="E41" s="21" t="s">
        <v>16</v>
      </c>
    </row>
    <row r="42" spans="1:5" s="1" customFormat="1" ht="45" x14ac:dyDescent="0.25">
      <c r="A42" s="17" t="s">
        <v>21</v>
      </c>
      <c r="B42" s="88"/>
      <c r="C42" s="87"/>
      <c r="D42" s="13">
        <v>637</v>
      </c>
      <c r="E42" s="21" t="s">
        <v>18</v>
      </c>
    </row>
    <row r="43" spans="1:5" s="1" customFormat="1" ht="30" x14ac:dyDescent="0.25">
      <c r="A43" s="17" t="s">
        <v>22</v>
      </c>
      <c r="B43" s="88"/>
      <c r="C43" s="87"/>
      <c r="D43" s="24">
        <v>0.15</v>
      </c>
      <c r="E43" s="21" t="s">
        <v>160</v>
      </c>
    </row>
    <row r="44" spans="1:5" s="1" customFormat="1" ht="60" x14ac:dyDescent="0.25">
      <c r="A44" s="20" t="s">
        <v>23</v>
      </c>
      <c r="B44" s="23" t="s">
        <v>41</v>
      </c>
      <c r="C44" s="23" t="s">
        <v>42</v>
      </c>
      <c r="D44" s="125" t="s">
        <v>100</v>
      </c>
      <c r="E44" s="126"/>
    </row>
    <row r="45" spans="1:5" s="1" customFormat="1" ht="30" x14ac:dyDescent="0.25">
      <c r="A45" s="20" t="s">
        <v>26</v>
      </c>
      <c r="B45" s="23" t="s">
        <v>34</v>
      </c>
      <c r="C45" s="23" t="s">
        <v>32</v>
      </c>
      <c r="D45" s="13">
        <v>3689</v>
      </c>
      <c r="E45" s="21" t="s">
        <v>16</v>
      </c>
    </row>
    <row r="46" spans="1:5" s="1" customFormat="1" ht="45" x14ac:dyDescent="0.25">
      <c r="A46" s="20" t="s">
        <v>29</v>
      </c>
      <c r="B46" s="23" t="s">
        <v>43</v>
      </c>
      <c r="C46" s="25" t="s">
        <v>27</v>
      </c>
      <c r="D46" s="13">
        <v>95</v>
      </c>
      <c r="E46" s="21" t="s">
        <v>28</v>
      </c>
    </row>
    <row r="47" spans="1:5" s="1" customFormat="1" ht="26.45" customHeight="1" x14ac:dyDescent="0.25">
      <c r="A47" s="70" t="s">
        <v>30</v>
      </c>
      <c r="B47" s="71"/>
      <c r="C47" s="71"/>
      <c r="D47" s="71"/>
      <c r="E47" s="72"/>
    </row>
    <row r="48" spans="1:5" s="3" customFormat="1" ht="48" customHeight="1" x14ac:dyDescent="0.25">
      <c r="A48" s="7" t="s">
        <v>3</v>
      </c>
      <c r="B48" s="8" t="s">
        <v>24</v>
      </c>
      <c r="C48" s="8" t="s">
        <v>25</v>
      </c>
      <c r="D48" s="9" t="s">
        <v>4</v>
      </c>
      <c r="E48" s="10" t="s">
        <v>5</v>
      </c>
    </row>
    <row r="49" spans="1:5" s="1" customFormat="1" ht="45.95" customHeight="1" x14ac:dyDescent="0.25">
      <c r="A49" s="20" t="s">
        <v>67</v>
      </c>
      <c r="B49" s="23" t="s">
        <v>33</v>
      </c>
      <c r="C49" s="25" t="s">
        <v>68</v>
      </c>
      <c r="D49" s="13">
        <v>437</v>
      </c>
      <c r="E49" s="21" t="s">
        <v>16</v>
      </c>
    </row>
    <row r="50" spans="1:5" s="1" customFormat="1" ht="30" x14ac:dyDescent="0.25">
      <c r="A50" s="26" t="s">
        <v>50</v>
      </c>
      <c r="B50" s="23" t="s">
        <v>31</v>
      </c>
      <c r="C50" s="23" t="s">
        <v>32</v>
      </c>
      <c r="D50" s="13">
        <v>342</v>
      </c>
      <c r="E50" s="21" t="s">
        <v>16</v>
      </c>
    </row>
    <row r="51" spans="1:5" s="1" customFormat="1" ht="30" x14ac:dyDescent="0.25">
      <c r="A51" s="26" t="s">
        <v>51</v>
      </c>
      <c r="B51" s="23" t="s">
        <v>31</v>
      </c>
      <c r="C51" s="23" t="s">
        <v>32</v>
      </c>
      <c r="D51" s="13">
        <v>731</v>
      </c>
      <c r="E51" s="21" t="s">
        <v>16</v>
      </c>
    </row>
    <row r="52" spans="1:5" s="1" customFormat="1" ht="30" x14ac:dyDescent="0.25">
      <c r="A52" s="26" t="s">
        <v>44</v>
      </c>
      <c r="B52" s="23" t="s">
        <v>31</v>
      </c>
      <c r="C52" s="23" t="s">
        <v>32</v>
      </c>
      <c r="D52" s="13">
        <v>2313</v>
      </c>
      <c r="E52" s="21" t="s">
        <v>16</v>
      </c>
    </row>
    <row r="53" spans="1:5" s="1" customFormat="1" ht="30" x14ac:dyDescent="0.25">
      <c r="A53" s="26" t="s">
        <v>45</v>
      </c>
      <c r="B53" s="23" t="s">
        <v>31</v>
      </c>
      <c r="C53" s="23" t="s">
        <v>32</v>
      </c>
      <c r="D53" s="13">
        <v>615</v>
      </c>
      <c r="E53" s="21" t="s">
        <v>16</v>
      </c>
    </row>
    <row r="54" spans="1:5" s="1" customFormat="1" ht="30" x14ac:dyDescent="0.25">
      <c r="A54" s="26" t="s">
        <v>46</v>
      </c>
      <c r="B54" s="23" t="s">
        <v>31</v>
      </c>
      <c r="C54" s="23" t="s">
        <v>32</v>
      </c>
      <c r="D54" s="13">
        <v>916</v>
      </c>
      <c r="E54" s="21" t="s">
        <v>16</v>
      </c>
    </row>
    <row r="55" spans="1:5" s="1" customFormat="1" ht="30" x14ac:dyDescent="0.25">
      <c r="A55" s="26" t="s">
        <v>47</v>
      </c>
      <c r="B55" s="23" t="s">
        <v>31</v>
      </c>
      <c r="C55" s="23" t="s">
        <v>32</v>
      </c>
      <c r="D55" s="13">
        <v>2585</v>
      </c>
      <c r="E55" s="21" t="s">
        <v>16</v>
      </c>
    </row>
    <row r="56" spans="1:5" s="1" customFormat="1" ht="30" x14ac:dyDescent="0.25">
      <c r="A56" s="26" t="s">
        <v>48</v>
      </c>
      <c r="B56" s="23" t="s">
        <v>31</v>
      </c>
      <c r="C56" s="23" t="s">
        <v>32</v>
      </c>
      <c r="D56" s="13">
        <v>70</v>
      </c>
      <c r="E56" s="21" t="s">
        <v>16</v>
      </c>
    </row>
    <row r="57" spans="1:5" s="1" customFormat="1" ht="30" x14ac:dyDescent="0.25">
      <c r="A57" s="26" t="s">
        <v>49</v>
      </c>
      <c r="B57" s="23" t="s">
        <v>31</v>
      </c>
      <c r="C57" s="23" t="s">
        <v>52</v>
      </c>
      <c r="D57" s="13">
        <v>4643</v>
      </c>
      <c r="E57" s="21" t="s">
        <v>16</v>
      </c>
    </row>
    <row r="58" spans="1:5" s="3" customFormat="1" ht="48" customHeight="1" x14ac:dyDescent="0.25">
      <c r="A58" s="7" t="s">
        <v>3</v>
      </c>
      <c r="B58" s="8" t="s">
        <v>24</v>
      </c>
      <c r="C58" s="8" t="s">
        <v>25</v>
      </c>
      <c r="D58" s="9" t="s">
        <v>4</v>
      </c>
      <c r="E58" s="10" t="s">
        <v>5</v>
      </c>
    </row>
    <row r="59" spans="1:5" s="1" customFormat="1" ht="30" x14ac:dyDescent="0.25">
      <c r="A59" s="26" t="s">
        <v>53</v>
      </c>
      <c r="B59" s="23" t="s">
        <v>27</v>
      </c>
      <c r="C59" s="23" t="s">
        <v>55</v>
      </c>
      <c r="D59" s="13">
        <v>5.38</v>
      </c>
      <c r="E59" s="21" t="s">
        <v>54</v>
      </c>
    </row>
    <row r="60" spans="1:5" s="1" customFormat="1" x14ac:dyDescent="0.25">
      <c r="A60" s="26" t="s">
        <v>56</v>
      </c>
      <c r="B60" s="23" t="s">
        <v>27</v>
      </c>
      <c r="C60" s="23" t="s">
        <v>27</v>
      </c>
      <c r="D60" s="13">
        <v>607</v>
      </c>
      <c r="E60" s="21" t="s">
        <v>16</v>
      </c>
    </row>
    <row r="61" spans="1:5" s="1" customFormat="1" ht="30" x14ac:dyDescent="0.25">
      <c r="A61" s="26" t="s">
        <v>58</v>
      </c>
      <c r="B61" s="23" t="s">
        <v>27</v>
      </c>
      <c r="C61" s="23" t="s">
        <v>27</v>
      </c>
      <c r="D61" s="41">
        <v>1E-4</v>
      </c>
      <c r="E61" s="21" t="s">
        <v>59</v>
      </c>
    </row>
    <row r="62" spans="1:5" s="1" customFormat="1" ht="27.6" customHeight="1" x14ac:dyDescent="0.25">
      <c r="A62" s="89" t="s">
        <v>57</v>
      </c>
      <c r="B62" s="90"/>
      <c r="C62" s="90"/>
      <c r="D62" s="90"/>
      <c r="E62" s="91"/>
    </row>
    <row r="63" spans="1:5" s="1" customFormat="1" ht="36" customHeight="1" x14ac:dyDescent="0.25">
      <c r="A63" s="92" t="s">
        <v>60</v>
      </c>
      <c r="B63" s="87"/>
      <c r="C63" s="87"/>
      <c r="D63" s="87"/>
      <c r="E63" s="93"/>
    </row>
    <row r="64" spans="1:5" s="1" customFormat="1" ht="30" x14ac:dyDescent="0.25">
      <c r="A64" s="20" t="s">
        <v>61</v>
      </c>
      <c r="B64" s="23" t="s">
        <v>62</v>
      </c>
      <c r="C64" s="23" t="s">
        <v>105</v>
      </c>
      <c r="D64" s="76" t="s">
        <v>63</v>
      </c>
      <c r="E64" s="77"/>
    </row>
    <row r="65" spans="1:5" s="1" customFormat="1" ht="30.75" thickBot="1" x14ac:dyDescent="0.3">
      <c r="A65" s="29" t="s">
        <v>64</v>
      </c>
      <c r="B65" s="30" t="s">
        <v>62</v>
      </c>
      <c r="C65" s="30" t="s">
        <v>65</v>
      </c>
      <c r="D65" s="31" t="s">
        <v>96</v>
      </c>
      <c r="E65" s="32" t="s">
        <v>66</v>
      </c>
    </row>
    <row r="66" spans="1:5" x14ac:dyDescent="0.25">
      <c r="D66" s="2"/>
    </row>
    <row r="67" spans="1:5" x14ac:dyDescent="0.25">
      <c r="D67" s="2"/>
    </row>
    <row r="68" spans="1:5" x14ac:dyDescent="0.25">
      <c r="D68" s="2"/>
    </row>
    <row r="69" spans="1:5" x14ac:dyDescent="0.25">
      <c r="D69" s="2"/>
    </row>
    <row r="70" spans="1:5" x14ac:dyDescent="0.25">
      <c r="D70" s="2"/>
    </row>
    <row r="71" spans="1:5" x14ac:dyDescent="0.25">
      <c r="D71" s="2"/>
    </row>
    <row r="72" spans="1:5" x14ac:dyDescent="0.25">
      <c r="D72" s="2"/>
    </row>
    <row r="73" spans="1:5" x14ac:dyDescent="0.25">
      <c r="D73" s="2"/>
    </row>
    <row r="74" spans="1:5" x14ac:dyDescent="0.25">
      <c r="D74" s="2"/>
    </row>
    <row r="75" spans="1:5" x14ac:dyDescent="0.25">
      <c r="D75" s="2"/>
    </row>
    <row r="76" spans="1:5" x14ac:dyDescent="0.25">
      <c r="D76" s="2"/>
    </row>
    <row r="77" spans="1:5" x14ac:dyDescent="0.25">
      <c r="D77" s="2"/>
    </row>
    <row r="78" spans="1:5" x14ac:dyDescent="0.25">
      <c r="D78" s="2"/>
    </row>
    <row r="79" spans="1:5" x14ac:dyDescent="0.25">
      <c r="D79" s="2"/>
    </row>
    <row r="80" spans="1:5" x14ac:dyDescent="0.25">
      <c r="D80" s="2"/>
    </row>
    <row r="81" spans="4:4" x14ac:dyDescent="0.25">
      <c r="D81" s="2"/>
    </row>
    <row r="82" spans="4:4" x14ac:dyDescent="0.25">
      <c r="D82" s="2"/>
    </row>
    <row r="83" spans="4:4" x14ac:dyDescent="0.25">
      <c r="D83" s="2"/>
    </row>
    <row r="84" spans="4:4" x14ac:dyDescent="0.25">
      <c r="D84" s="2"/>
    </row>
    <row r="85" spans="4:4" x14ac:dyDescent="0.25">
      <c r="D85" s="2"/>
    </row>
    <row r="86" spans="4:4" x14ac:dyDescent="0.25">
      <c r="D86" s="2"/>
    </row>
    <row r="87" spans="4:4" x14ac:dyDescent="0.25">
      <c r="D87" s="2"/>
    </row>
    <row r="88" spans="4:4" x14ac:dyDescent="0.25">
      <c r="D88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3" spans="4:4" x14ac:dyDescent="0.25">
      <c r="D93" s="2"/>
    </row>
    <row r="94" spans="4:4" x14ac:dyDescent="0.25">
      <c r="D94" s="2"/>
    </row>
    <row r="95" spans="4:4" x14ac:dyDescent="0.25">
      <c r="D95" s="2"/>
    </row>
    <row r="96" spans="4:4" x14ac:dyDescent="0.25">
      <c r="D96" s="2"/>
    </row>
    <row r="97" spans="4:4" x14ac:dyDescent="0.25">
      <c r="D97" s="2"/>
    </row>
    <row r="98" spans="4:4" x14ac:dyDescent="0.25">
      <c r="D98" s="2"/>
    </row>
    <row r="99" spans="4:4" x14ac:dyDescent="0.25">
      <c r="D99" s="2"/>
    </row>
    <row r="100" spans="4:4" x14ac:dyDescent="0.25">
      <c r="D100" s="2"/>
    </row>
    <row r="101" spans="4:4" x14ac:dyDescent="0.25">
      <c r="D101" s="2"/>
    </row>
    <row r="102" spans="4:4" x14ac:dyDescent="0.25">
      <c r="D102" s="2"/>
    </row>
    <row r="103" spans="4:4" x14ac:dyDescent="0.25">
      <c r="D103" s="2"/>
    </row>
    <row r="104" spans="4:4" x14ac:dyDescent="0.25">
      <c r="D104" s="2"/>
    </row>
    <row r="105" spans="4:4" x14ac:dyDescent="0.25">
      <c r="D105" s="2"/>
    </row>
    <row r="106" spans="4:4" x14ac:dyDescent="0.25">
      <c r="D106" s="2"/>
    </row>
    <row r="107" spans="4:4" x14ac:dyDescent="0.25">
      <c r="D107" s="2"/>
    </row>
    <row r="108" spans="4:4" x14ac:dyDescent="0.25">
      <c r="D108" s="2"/>
    </row>
    <row r="109" spans="4:4" x14ac:dyDescent="0.25">
      <c r="D109" s="2"/>
    </row>
    <row r="110" spans="4:4" x14ac:dyDescent="0.25">
      <c r="D110" s="2"/>
    </row>
    <row r="111" spans="4:4" x14ac:dyDescent="0.25">
      <c r="D111" s="2"/>
    </row>
    <row r="112" spans="4:4" x14ac:dyDescent="0.25">
      <c r="D112" s="2"/>
    </row>
    <row r="113" spans="4:4" x14ac:dyDescent="0.25">
      <c r="D113" s="2"/>
    </row>
    <row r="114" spans="4:4" x14ac:dyDescent="0.25">
      <c r="D114" s="2"/>
    </row>
    <row r="115" spans="4:4" x14ac:dyDescent="0.25">
      <c r="D115" s="2"/>
    </row>
    <row r="116" spans="4:4" x14ac:dyDescent="0.25">
      <c r="D116" s="2"/>
    </row>
    <row r="117" spans="4:4" x14ac:dyDescent="0.25">
      <c r="D117" s="2"/>
    </row>
    <row r="118" spans="4:4" x14ac:dyDescent="0.25">
      <c r="D118" s="2"/>
    </row>
    <row r="119" spans="4:4" x14ac:dyDescent="0.25">
      <c r="D119" s="2"/>
    </row>
    <row r="120" spans="4:4" x14ac:dyDescent="0.25">
      <c r="D120" s="2"/>
    </row>
    <row r="121" spans="4:4" x14ac:dyDescent="0.25">
      <c r="D121" s="2"/>
    </row>
    <row r="122" spans="4:4" x14ac:dyDescent="0.25">
      <c r="D122" s="2"/>
    </row>
    <row r="123" spans="4:4" x14ac:dyDescent="0.25">
      <c r="D123" s="2"/>
    </row>
    <row r="124" spans="4:4" x14ac:dyDescent="0.25">
      <c r="D124" s="2"/>
    </row>
    <row r="125" spans="4:4" x14ac:dyDescent="0.25">
      <c r="D125" s="2"/>
    </row>
    <row r="126" spans="4:4" x14ac:dyDescent="0.25">
      <c r="D126" s="2"/>
    </row>
    <row r="127" spans="4:4" x14ac:dyDescent="0.25">
      <c r="D127" s="2"/>
    </row>
    <row r="128" spans="4:4" x14ac:dyDescent="0.25">
      <c r="D128" s="2"/>
    </row>
    <row r="129" spans="4:4" x14ac:dyDescent="0.25">
      <c r="D129" s="2"/>
    </row>
    <row r="130" spans="4:4" x14ac:dyDescent="0.25">
      <c r="D130" s="2"/>
    </row>
    <row r="131" spans="4:4" x14ac:dyDescent="0.25">
      <c r="D131" s="2"/>
    </row>
    <row r="132" spans="4:4" x14ac:dyDescent="0.25">
      <c r="D132" s="2"/>
    </row>
    <row r="133" spans="4:4" x14ac:dyDescent="0.25">
      <c r="D133" s="2"/>
    </row>
    <row r="134" spans="4:4" x14ac:dyDescent="0.25">
      <c r="D134" s="2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2"/>
    </row>
    <row r="142" spans="4:4" x14ac:dyDescent="0.25">
      <c r="D142" s="2"/>
    </row>
    <row r="143" spans="4:4" x14ac:dyDescent="0.25">
      <c r="D143" s="2"/>
    </row>
    <row r="144" spans="4:4" x14ac:dyDescent="0.25">
      <c r="D144" s="2"/>
    </row>
    <row r="145" spans="4:4" x14ac:dyDescent="0.25">
      <c r="D145" s="2"/>
    </row>
    <row r="146" spans="4:4" x14ac:dyDescent="0.25">
      <c r="D146" s="2"/>
    </row>
    <row r="147" spans="4:4" x14ac:dyDescent="0.25">
      <c r="D147" s="2"/>
    </row>
    <row r="148" spans="4:4" x14ac:dyDescent="0.25">
      <c r="D148" s="2"/>
    </row>
    <row r="149" spans="4:4" x14ac:dyDescent="0.25">
      <c r="D149" s="2"/>
    </row>
    <row r="150" spans="4:4" x14ac:dyDescent="0.25">
      <c r="D150" s="2"/>
    </row>
    <row r="151" spans="4:4" x14ac:dyDescent="0.25">
      <c r="D151" s="2"/>
    </row>
    <row r="152" spans="4:4" x14ac:dyDescent="0.25">
      <c r="D152" s="2"/>
    </row>
    <row r="153" spans="4:4" x14ac:dyDescent="0.25">
      <c r="D153" s="2"/>
    </row>
    <row r="154" spans="4:4" x14ac:dyDescent="0.25">
      <c r="D154" s="2"/>
    </row>
    <row r="155" spans="4:4" x14ac:dyDescent="0.25">
      <c r="D155" s="2"/>
    </row>
    <row r="156" spans="4:4" x14ac:dyDescent="0.25">
      <c r="D156" s="2"/>
    </row>
    <row r="157" spans="4:4" x14ac:dyDescent="0.25">
      <c r="D157" s="2"/>
    </row>
    <row r="158" spans="4:4" x14ac:dyDescent="0.25">
      <c r="D158" s="2"/>
    </row>
    <row r="159" spans="4:4" x14ac:dyDescent="0.25">
      <c r="D159" s="2"/>
    </row>
    <row r="160" spans="4:4" x14ac:dyDescent="0.25">
      <c r="D160" s="2"/>
    </row>
    <row r="161" spans="4:4" x14ac:dyDescent="0.25">
      <c r="D161" s="2"/>
    </row>
    <row r="162" spans="4:4" x14ac:dyDescent="0.25">
      <c r="D162" s="2"/>
    </row>
    <row r="163" spans="4:4" x14ac:dyDescent="0.25">
      <c r="D163" s="2"/>
    </row>
    <row r="164" spans="4:4" x14ac:dyDescent="0.25">
      <c r="D164" s="2"/>
    </row>
    <row r="165" spans="4:4" x14ac:dyDescent="0.25">
      <c r="D165" s="2"/>
    </row>
    <row r="166" spans="4:4" x14ac:dyDescent="0.25">
      <c r="D166" s="2"/>
    </row>
    <row r="167" spans="4:4" x14ac:dyDescent="0.25">
      <c r="D167" s="2"/>
    </row>
    <row r="168" spans="4:4" x14ac:dyDescent="0.25">
      <c r="D168" s="2"/>
    </row>
    <row r="169" spans="4:4" x14ac:dyDescent="0.25">
      <c r="D169" s="2"/>
    </row>
    <row r="170" spans="4:4" x14ac:dyDescent="0.25">
      <c r="D170" s="2"/>
    </row>
    <row r="171" spans="4:4" x14ac:dyDescent="0.25">
      <c r="D171" s="2"/>
    </row>
    <row r="172" spans="4:4" x14ac:dyDescent="0.25">
      <c r="D172" s="2"/>
    </row>
    <row r="173" spans="4:4" x14ac:dyDescent="0.25">
      <c r="D173" s="2"/>
    </row>
    <row r="174" spans="4:4" x14ac:dyDescent="0.25">
      <c r="D174" s="2"/>
    </row>
    <row r="175" spans="4:4" x14ac:dyDescent="0.25">
      <c r="D175" s="2"/>
    </row>
    <row r="176" spans="4:4" x14ac:dyDescent="0.25">
      <c r="D176" s="2"/>
    </row>
    <row r="177" spans="4:4" x14ac:dyDescent="0.25">
      <c r="D177" s="2"/>
    </row>
    <row r="178" spans="4:4" x14ac:dyDescent="0.25">
      <c r="D178" s="2"/>
    </row>
    <row r="179" spans="4:4" x14ac:dyDescent="0.25">
      <c r="D179" s="2"/>
    </row>
    <row r="180" spans="4:4" x14ac:dyDescent="0.25">
      <c r="D180" s="2"/>
    </row>
    <row r="181" spans="4:4" x14ac:dyDescent="0.25">
      <c r="D181" s="2"/>
    </row>
    <row r="182" spans="4:4" x14ac:dyDescent="0.25">
      <c r="D182" s="2"/>
    </row>
    <row r="183" spans="4:4" x14ac:dyDescent="0.25">
      <c r="D183" s="2"/>
    </row>
    <row r="184" spans="4:4" x14ac:dyDescent="0.25">
      <c r="D184" s="2"/>
    </row>
    <row r="185" spans="4:4" x14ac:dyDescent="0.25">
      <c r="D185" s="2"/>
    </row>
    <row r="186" spans="4:4" x14ac:dyDescent="0.25">
      <c r="D186" s="2"/>
    </row>
    <row r="187" spans="4:4" x14ac:dyDescent="0.25">
      <c r="D187" s="2"/>
    </row>
    <row r="188" spans="4:4" x14ac:dyDescent="0.25">
      <c r="D188" s="2"/>
    </row>
    <row r="189" spans="4:4" x14ac:dyDescent="0.25">
      <c r="D189" s="2"/>
    </row>
    <row r="190" spans="4:4" x14ac:dyDescent="0.25">
      <c r="D190" s="2"/>
    </row>
    <row r="191" spans="4:4" x14ac:dyDescent="0.25">
      <c r="D191" s="2"/>
    </row>
    <row r="192" spans="4:4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  <row r="267" spans="4:4" x14ac:dyDescent="0.25">
      <c r="D267" s="2"/>
    </row>
    <row r="268" spans="4:4" x14ac:dyDescent="0.25">
      <c r="D268" s="2"/>
    </row>
  </sheetData>
  <mergeCells count="25">
    <mergeCell ref="A1:E3"/>
    <mergeCell ref="A9:E9"/>
    <mergeCell ref="C11:C13"/>
    <mergeCell ref="A10:E10"/>
    <mergeCell ref="B11:B13"/>
    <mergeCell ref="E11:E13"/>
    <mergeCell ref="E16:E18"/>
    <mergeCell ref="A4:E4"/>
    <mergeCell ref="A5:E5"/>
    <mergeCell ref="A6:E6"/>
    <mergeCell ref="A23:E23"/>
    <mergeCell ref="A14:E14"/>
    <mergeCell ref="A15:E15"/>
    <mergeCell ref="C16:C18"/>
    <mergeCell ref="B16:B18"/>
    <mergeCell ref="B34:B43"/>
    <mergeCell ref="C34:C43"/>
    <mergeCell ref="A33:E33"/>
    <mergeCell ref="B24:B32"/>
    <mergeCell ref="C24:C32"/>
    <mergeCell ref="D44:E44"/>
    <mergeCell ref="A47:E47"/>
    <mergeCell ref="A62:E62"/>
    <mergeCell ref="A63:E63"/>
    <mergeCell ref="D64:E64"/>
  </mergeCells>
  <pageMargins left="0.7" right="0.7" top="0.75" bottom="0.75" header="0.3" footer="0.3"/>
  <pageSetup paperSize="5" scale="71" fitToHeight="0" orientation="portrait" r:id="rId1"/>
  <headerFooter>
    <oddFooter>&amp;RPage &amp;P of 2</oddFooter>
  </headerFooter>
  <rowBreaks count="1" manualBreakCount="1">
    <brk id="5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D57F-2698-42B1-A0B6-FC147B963FB1}">
  <sheetPr>
    <pageSetUpPr fitToPage="1"/>
  </sheetPr>
  <dimension ref="A1:E14"/>
  <sheetViews>
    <sheetView workbookViewId="0">
      <selection activeCell="C9" sqref="C9"/>
    </sheetView>
  </sheetViews>
  <sheetFormatPr defaultRowHeight="15" x14ac:dyDescent="0.25"/>
  <cols>
    <col min="1" max="1" width="30.140625" customWidth="1"/>
    <col min="2" max="2" width="23.42578125" customWidth="1"/>
    <col min="3" max="3" width="34.85546875" customWidth="1"/>
    <col min="4" max="4" width="32.28515625" customWidth="1"/>
    <col min="5" max="5" width="33.42578125" customWidth="1"/>
  </cols>
  <sheetData>
    <row r="1" spans="1:5" s="43" customFormat="1" ht="26.25" customHeight="1" x14ac:dyDescent="0.25">
      <c r="A1" s="130" t="s">
        <v>113</v>
      </c>
      <c r="B1" s="130"/>
      <c r="C1" s="130"/>
      <c r="D1" s="130"/>
      <c r="E1" s="130"/>
    </row>
    <row r="2" spans="1:5" s="44" customFormat="1" ht="30" customHeight="1" x14ac:dyDescent="0.25">
      <c r="A2" s="131" t="s">
        <v>114</v>
      </c>
      <c r="B2" s="132"/>
      <c r="C2" s="132"/>
      <c r="D2" s="132"/>
      <c r="E2" s="132"/>
    </row>
    <row r="3" spans="1:5" s="47" customFormat="1" ht="66" customHeight="1" x14ac:dyDescent="0.25">
      <c r="A3" s="45" t="s">
        <v>115</v>
      </c>
      <c r="B3" s="46" t="s">
        <v>116</v>
      </c>
      <c r="C3" s="46" t="s">
        <v>117</v>
      </c>
      <c r="D3" s="46" t="s">
        <v>118</v>
      </c>
      <c r="E3" s="46" t="s">
        <v>119</v>
      </c>
    </row>
    <row r="4" spans="1:5" s="47" customFormat="1" ht="45" customHeight="1" x14ac:dyDescent="0.25">
      <c r="A4" s="48" t="s">
        <v>120</v>
      </c>
      <c r="B4" s="49">
        <v>1</v>
      </c>
      <c r="C4" s="50">
        <v>10678</v>
      </c>
      <c r="D4" s="51">
        <v>1602</v>
      </c>
      <c r="E4" s="51">
        <f>D4*1.134</f>
        <v>1816.6679999999999</v>
      </c>
    </row>
    <row r="5" spans="1:5" s="47" customFormat="1" ht="45" customHeight="1" x14ac:dyDescent="0.25">
      <c r="A5" s="48" t="s">
        <v>121</v>
      </c>
      <c r="B5" s="49">
        <v>1.2</v>
      </c>
      <c r="C5" s="50">
        <v>13142</v>
      </c>
      <c r="D5" s="51">
        <v>1971</v>
      </c>
      <c r="E5" s="51">
        <f t="shared" ref="E5:E10" si="0">D5*1.134</f>
        <v>2235.1139999999996</v>
      </c>
    </row>
    <row r="6" spans="1:5" s="47" customFormat="1" ht="45" customHeight="1" x14ac:dyDescent="0.25">
      <c r="A6" s="48" t="s">
        <v>122</v>
      </c>
      <c r="B6" s="49">
        <v>2</v>
      </c>
      <c r="C6" s="50">
        <v>21356</v>
      </c>
      <c r="D6" s="51">
        <v>3203</v>
      </c>
      <c r="E6" s="51">
        <f t="shared" si="0"/>
        <v>3632.2019999999998</v>
      </c>
    </row>
    <row r="7" spans="1:5" s="47" customFormat="1" ht="45" customHeight="1" x14ac:dyDescent="0.25">
      <c r="A7" s="48" t="s">
        <v>123</v>
      </c>
      <c r="B7" s="49">
        <v>7.7</v>
      </c>
      <c r="C7" s="50">
        <v>82140</v>
      </c>
      <c r="D7" s="51">
        <v>12321</v>
      </c>
      <c r="E7" s="51">
        <f t="shared" si="0"/>
        <v>13972.013999999999</v>
      </c>
    </row>
    <row r="8" spans="1:5" s="47" customFormat="1" ht="45" customHeight="1" x14ac:dyDescent="0.25">
      <c r="A8" s="48" t="s">
        <v>124</v>
      </c>
      <c r="B8" s="49">
        <v>9.8000000000000007</v>
      </c>
      <c r="C8" s="50">
        <v>104317</v>
      </c>
      <c r="D8" s="51">
        <v>15648</v>
      </c>
      <c r="E8" s="51">
        <f t="shared" si="0"/>
        <v>17744.831999999999</v>
      </c>
    </row>
    <row r="9" spans="1:5" s="47" customFormat="1" ht="45" customHeight="1" x14ac:dyDescent="0.25">
      <c r="A9" s="48" t="s">
        <v>125</v>
      </c>
      <c r="B9" s="49">
        <v>14.7</v>
      </c>
      <c r="C9" s="50">
        <v>156886</v>
      </c>
      <c r="D9" s="51">
        <v>23533</v>
      </c>
      <c r="E9" s="51">
        <f t="shared" si="0"/>
        <v>26686.421999999999</v>
      </c>
    </row>
    <row r="10" spans="1:5" s="47" customFormat="1" ht="45" customHeight="1" x14ac:dyDescent="0.25">
      <c r="A10" s="48" t="s">
        <v>126</v>
      </c>
      <c r="B10" s="49">
        <v>20.3</v>
      </c>
      <c r="C10" s="50">
        <v>216848</v>
      </c>
      <c r="D10" s="51">
        <v>32527</v>
      </c>
      <c r="E10" s="51">
        <f t="shared" si="0"/>
        <v>36885.617999999995</v>
      </c>
    </row>
    <row r="11" spans="1:5" s="47" customFormat="1" ht="45" customHeight="1" x14ac:dyDescent="0.25">
      <c r="A11" s="133" t="s">
        <v>127</v>
      </c>
      <c r="B11" s="133"/>
      <c r="C11" s="133"/>
      <c r="D11" s="133"/>
      <c r="E11" s="133"/>
    </row>
    <row r="12" spans="1:5" s="43" customFormat="1" ht="12.75" customHeight="1" x14ac:dyDescent="0.25">
      <c r="A12" s="134" t="s">
        <v>128</v>
      </c>
      <c r="B12" s="134"/>
      <c r="C12" s="134"/>
      <c r="D12" s="134"/>
      <c r="E12" s="134"/>
    </row>
    <row r="13" spans="1:5" s="43" customFormat="1" ht="12.75" customHeight="1" x14ac:dyDescent="0.25">
      <c r="A13" s="134"/>
      <c r="B13" s="134"/>
      <c r="C13" s="134"/>
      <c r="D13" s="134"/>
      <c r="E13" s="134"/>
    </row>
    <row r="14" spans="1:5" s="43" customFormat="1" ht="22.5" customHeight="1" x14ac:dyDescent="0.25">
      <c r="A14" s="134"/>
      <c r="B14" s="134"/>
      <c r="C14" s="134"/>
      <c r="D14" s="134"/>
      <c r="E14" s="134"/>
    </row>
  </sheetData>
  <mergeCells count="4">
    <mergeCell ref="A1:E1"/>
    <mergeCell ref="A2:E2"/>
    <mergeCell ref="A11:E11"/>
    <mergeCell ref="A12:E14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6165-4A04-42A3-9B7F-862F34E974B0}">
  <sheetPr>
    <pageSetUpPr fitToPage="1"/>
  </sheetPr>
  <dimension ref="A1:H49"/>
  <sheetViews>
    <sheetView topLeftCell="A19" workbookViewId="0">
      <selection activeCell="A24" sqref="A24:C31"/>
    </sheetView>
  </sheetViews>
  <sheetFormatPr defaultRowHeight="15" x14ac:dyDescent="0.25"/>
  <cols>
    <col min="1" max="7" width="34.7109375" customWidth="1"/>
  </cols>
  <sheetData>
    <row r="1" spans="1:8" s="43" customFormat="1" ht="12.75" customHeight="1" x14ac:dyDescent="0.25">
      <c r="A1" s="130" t="s">
        <v>129</v>
      </c>
      <c r="B1" s="130"/>
      <c r="C1" s="130"/>
      <c r="D1" s="130"/>
      <c r="E1" s="130"/>
      <c r="F1" s="130"/>
      <c r="G1" s="130"/>
      <c r="H1" s="52"/>
    </row>
    <row r="2" spans="1:8" s="43" customFormat="1" ht="12.75" customHeight="1" x14ac:dyDescent="0.25">
      <c r="A2" s="130"/>
      <c r="B2" s="130"/>
      <c r="C2" s="130"/>
      <c r="D2" s="130"/>
      <c r="E2" s="130"/>
      <c r="F2" s="130"/>
      <c r="G2" s="130"/>
      <c r="H2" s="52"/>
    </row>
    <row r="3" spans="1:8" s="43" customFormat="1" ht="26.25" customHeight="1" x14ac:dyDescent="0.25">
      <c r="A3" s="130" t="s">
        <v>155</v>
      </c>
      <c r="B3" s="130"/>
      <c r="C3" s="130"/>
      <c r="D3" s="130"/>
      <c r="E3" s="130"/>
      <c r="F3" s="130"/>
      <c r="G3" s="130"/>
      <c r="H3" s="53"/>
    </row>
    <row r="4" spans="1:8" s="43" customFormat="1" ht="26.25" customHeight="1" x14ac:dyDescent="0.25">
      <c r="A4" s="130" t="s">
        <v>113</v>
      </c>
      <c r="B4" s="130"/>
      <c r="C4" s="130"/>
      <c r="D4" s="130"/>
      <c r="E4" s="130"/>
      <c r="F4" s="130"/>
      <c r="G4" s="130"/>
      <c r="H4" s="53"/>
    </row>
    <row r="5" spans="1:8" s="43" customFormat="1" ht="26.25" customHeight="1" x14ac:dyDescent="0.25">
      <c r="A5" s="137"/>
      <c r="B5" s="137"/>
      <c r="C5" s="137"/>
      <c r="D5" s="137"/>
      <c r="E5" s="137"/>
      <c r="F5" s="137"/>
      <c r="G5" s="137"/>
      <c r="H5" s="53"/>
    </row>
    <row r="6" spans="1:8" s="44" customFormat="1" ht="30" customHeight="1" x14ac:dyDescent="0.25">
      <c r="A6" s="138" t="s">
        <v>130</v>
      </c>
      <c r="B6" s="138"/>
      <c r="C6" s="138"/>
      <c r="D6" s="138"/>
      <c r="E6" s="138"/>
      <c r="F6" s="138"/>
      <c r="G6" s="138"/>
    </row>
    <row r="7" spans="1:8" s="44" customFormat="1" ht="70.5" customHeight="1" thickBot="1" x14ac:dyDescent="0.3">
      <c r="A7" s="135" t="s">
        <v>131</v>
      </c>
      <c r="B7" s="136"/>
      <c r="C7" s="136"/>
      <c r="D7" s="135"/>
      <c r="E7" s="135"/>
      <c r="F7" s="135"/>
      <c r="G7" s="135"/>
    </row>
    <row r="8" spans="1:8" s="44" customFormat="1" ht="30" customHeight="1" x14ac:dyDescent="0.25">
      <c r="A8" s="54"/>
      <c r="B8" s="139" t="s">
        <v>132</v>
      </c>
      <c r="C8" s="140"/>
      <c r="D8" s="141" t="s">
        <v>133</v>
      </c>
      <c r="E8" s="139" t="s">
        <v>132</v>
      </c>
      <c r="F8" s="140"/>
      <c r="G8" s="142" t="s">
        <v>134</v>
      </c>
    </row>
    <row r="9" spans="1:8" s="44" customFormat="1" ht="39.75" customHeight="1" x14ac:dyDescent="0.25">
      <c r="A9" s="55" t="s">
        <v>135</v>
      </c>
      <c r="B9" s="56" t="s">
        <v>136</v>
      </c>
      <c r="C9" s="57" t="s">
        <v>137</v>
      </c>
      <c r="D9" s="141"/>
      <c r="E9" s="56" t="s">
        <v>136</v>
      </c>
      <c r="F9" s="57" t="s">
        <v>137</v>
      </c>
      <c r="G9" s="142"/>
    </row>
    <row r="10" spans="1:8" s="44" customFormat="1" ht="30" customHeight="1" x14ac:dyDescent="0.25">
      <c r="A10" s="58" t="s">
        <v>138</v>
      </c>
      <c r="B10" s="59">
        <v>1326</v>
      </c>
      <c r="C10" s="60">
        <v>5116</v>
      </c>
      <c r="D10" s="61">
        <v>6443</v>
      </c>
      <c r="E10" s="59">
        <f>B10*1.134</f>
        <v>1503.684</v>
      </c>
      <c r="F10" s="60">
        <f>C10*1.134</f>
        <v>5801.5439999999999</v>
      </c>
      <c r="G10" s="50">
        <f>SUM(1504+5802)</f>
        <v>7306</v>
      </c>
      <c r="H10" s="62"/>
    </row>
    <row r="11" spans="1:8" s="44" customFormat="1" ht="30" customHeight="1" x14ac:dyDescent="0.25">
      <c r="A11" s="58" t="s">
        <v>121</v>
      </c>
      <c r="B11" s="59">
        <v>1633</v>
      </c>
      <c r="C11" s="60">
        <v>6297</v>
      </c>
      <c r="D11" s="61">
        <f t="shared" ref="D11:D16" si="0">SUM(B11:C11)</f>
        <v>7930</v>
      </c>
      <c r="E11" s="59">
        <f t="shared" ref="E11:F16" si="1">B11*1.134</f>
        <v>1851.8219999999999</v>
      </c>
      <c r="F11" s="60">
        <f t="shared" si="1"/>
        <v>7140.7979999999998</v>
      </c>
      <c r="G11" s="50">
        <f>SUM(E11+F11)</f>
        <v>8992.619999999999</v>
      </c>
    </row>
    <row r="12" spans="1:8" s="44" customFormat="1" ht="30" customHeight="1" x14ac:dyDescent="0.25">
      <c r="A12" s="58" t="s">
        <v>122</v>
      </c>
      <c r="B12" s="59">
        <v>2653</v>
      </c>
      <c r="C12" s="60">
        <v>10233</v>
      </c>
      <c r="D12" s="61">
        <f t="shared" si="0"/>
        <v>12886</v>
      </c>
      <c r="E12" s="59">
        <f t="shared" si="1"/>
        <v>3008.502</v>
      </c>
      <c r="F12" s="60">
        <f t="shared" si="1"/>
        <v>11604.222</v>
      </c>
      <c r="G12" s="50">
        <f>SUM(E12+F12)</f>
        <v>14612.724</v>
      </c>
    </row>
    <row r="13" spans="1:8" s="44" customFormat="1" ht="30" customHeight="1" x14ac:dyDescent="0.25">
      <c r="A13" s="58" t="s">
        <v>123</v>
      </c>
      <c r="B13" s="59">
        <v>10203</v>
      </c>
      <c r="C13" s="60">
        <v>39357</v>
      </c>
      <c r="D13" s="61">
        <f t="shared" si="0"/>
        <v>49560</v>
      </c>
      <c r="E13" s="59">
        <f t="shared" si="1"/>
        <v>11570.201999999999</v>
      </c>
      <c r="F13" s="60">
        <f t="shared" si="1"/>
        <v>44630.837999999996</v>
      </c>
      <c r="G13" s="50">
        <f>SUM(E13+F13)</f>
        <v>56201.039999999994</v>
      </c>
    </row>
    <row r="14" spans="1:8" s="44" customFormat="1" ht="30" customHeight="1" x14ac:dyDescent="0.25">
      <c r="A14" s="58" t="s">
        <v>124</v>
      </c>
      <c r="B14" s="59">
        <v>12958</v>
      </c>
      <c r="C14" s="60">
        <v>49982</v>
      </c>
      <c r="D14" s="61">
        <f t="shared" si="0"/>
        <v>62940</v>
      </c>
      <c r="E14" s="59">
        <f t="shared" si="1"/>
        <v>14694.371999999999</v>
      </c>
      <c r="F14" s="60">
        <f t="shared" si="1"/>
        <v>56679.587999999996</v>
      </c>
      <c r="G14" s="50">
        <f>SUM(E14+F14)</f>
        <v>71373.959999999992</v>
      </c>
    </row>
    <row r="15" spans="1:8" s="44" customFormat="1" ht="30" customHeight="1" x14ac:dyDescent="0.25">
      <c r="A15" s="58" t="s">
        <v>125</v>
      </c>
      <c r="B15" s="59">
        <v>19489</v>
      </c>
      <c r="C15" s="60">
        <v>75171</v>
      </c>
      <c r="D15" s="61">
        <f t="shared" si="0"/>
        <v>94660</v>
      </c>
      <c r="E15" s="59">
        <f t="shared" si="1"/>
        <v>22100.525999999998</v>
      </c>
      <c r="F15" s="60">
        <f t="shared" si="1"/>
        <v>85243.91399999999</v>
      </c>
      <c r="G15" s="50">
        <f>22101+85244</f>
        <v>107345</v>
      </c>
    </row>
    <row r="16" spans="1:8" s="44" customFormat="1" ht="30" customHeight="1" thickBot="1" x14ac:dyDescent="0.3">
      <c r="A16" s="58" t="s">
        <v>126</v>
      </c>
      <c r="B16" s="63">
        <v>26937</v>
      </c>
      <c r="C16" s="64">
        <v>103902</v>
      </c>
      <c r="D16" s="61">
        <f t="shared" si="0"/>
        <v>130839</v>
      </c>
      <c r="E16" s="59">
        <f t="shared" si="1"/>
        <v>30546.557999999997</v>
      </c>
      <c r="F16" s="60">
        <f t="shared" si="1"/>
        <v>117824.86799999999</v>
      </c>
      <c r="G16" s="50">
        <f>30547+117825</f>
        <v>148372</v>
      </c>
    </row>
    <row r="17" spans="1:7" s="44" customFormat="1" ht="30" customHeight="1" x14ac:dyDescent="0.25">
      <c r="A17" s="143" t="s">
        <v>139</v>
      </c>
      <c r="B17" s="144"/>
      <c r="C17" s="144"/>
      <c r="D17" s="145"/>
      <c r="E17" s="146"/>
      <c r="F17" s="146"/>
      <c r="G17" s="146"/>
    </row>
    <row r="18" spans="1:7" s="44" customFormat="1" ht="30" customHeight="1" x14ac:dyDescent="0.25">
      <c r="A18" s="153" t="s">
        <v>140</v>
      </c>
      <c r="B18" s="153"/>
      <c r="C18" s="153"/>
      <c r="D18" s="50">
        <v>5476</v>
      </c>
      <c r="E18" s="154"/>
      <c r="F18" s="155"/>
      <c r="G18" s="50">
        <f>D18*1.134</f>
        <v>6209.7839999999997</v>
      </c>
    </row>
    <row r="19" spans="1:7" s="44" customFormat="1" ht="30" customHeight="1" x14ac:dyDescent="0.25">
      <c r="A19" s="143" t="s">
        <v>141</v>
      </c>
      <c r="B19" s="143"/>
      <c r="C19" s="143"/>
      <c r="D19" s="145"/>
      <c r="E19" s="146"/>
      <c r="F19" s="146"/>
      <c r="G19" s="146"/>
    </row>
    <row r="20" spans="1:7" s="44" customFormat="1" ht="30" customHeight="1" x14ac:dyDescent="0.25">
      <c r="A20" s="153" t="s">
        <v>142</v>
      </c>
      <c r="B20" s="153"/>
      <c r="C20" s="153"/>
      <c r="D20" s="65">
        <v>339</v>
      </c>
      <c r="E20" s="156"/>
      <c r="F20" s="157"/>
      <c r="G20" s="50">
        <f>D20*1.134</f>
        <v>384.42599999999999</v>
      </c>
    </row>
    <row r="21" spans="1:7" s="44" customFormat="1" ht="30" customHeight="1" x14ac:dyDescent="0.25">
      <c r="A21" s="158"/>
      <c r="B21" s="159"/>
      <c r="C21" s="159"/>
      <c r="D21" s="159"/>
      <c r="E21" s="159"/>
      <c r="F21" s="159"/>
      <c r="G21" s="159"/>
    </row>
    <row r="22" spans="1:7" s="44" customFormat="1" ht="30" customHeight="1" x14ac:dyDescent="0.25">
      <c r="A22" s="160" t="s">
        <v>143</v>
      </c>
      <c r="B22" s="161"/>
      <c r="C22" s="161"/>
      <c r="D22" s="161"/>
      <c r="E22" s="161"/>
      <c r="F22" s="161"/>
      <c r="G22" s="161"/>
    </row>
    <row r="23" spans="1:7" s="66" customFormat="1" ht="78" customHeight="1" x14ac:dyDescent="0.25">
      <c r="A23" s="162" t="s">
        <v>131</v>
      </c>
      <c r="B23" s="163"/>
      <c r="C23" s="164"/>
      <c r="D23" s="165" t="s">
        <v>133</v>
      </c>
      <c r="E23" s="166"/>
      <c r="F23" s="165" t="s">
        <v>134</v>
      </c>
      <c r="G23" s="166"/>
    </row>
    <row r="24" spans="1:7" s="44" customFormat="1" ht="30" customHeight="1" x14ac:dyDescent="0.3">
      <c r="A24" s="147" t="s">
        <v>135</v>
      </c>
      <c r="B24" s="148"/>
      <c r="C24" s="149"/>
      <c r="D24" s="150"/>
      <c r="E24" s="151"/>
      <c r="F24" s="151"/>
      <c r="G24" s="152"/>
    </row>
    <row r="25" spans="1:7" s="44" customFormat="1" ht="30" customHeight="1" x14ac:dyDescent="0.25">
      <c r="A25" s="167" t="s">
        <v>138</v>
      </c>
      <c r="B25" s="168"/>
      <c r="C25" s="169"/>
      <c r="D25" s="170">
        <v>10678</v>
      </c>
      <c r="E25" s="171"/>
      <c r="F25" s="170">
        <f>D25*1.134</f>
        <v>12108.851999999999</v>
      </c>
      <c r="G25" s="171"/>
    </row>
    <row r="26" spans="1:7" s="44" customFormat="1" ht="30" customHeight="1" x14ac:dyDescent="0.25">
      <c r="A26" s="167" t="s">
        <v>121</v>
      </c>
      <c r="B26" s="168"/>
      <c r="C26" s="169"/>
      <c r="D26" s="170">
        <v>13142</v>
      </c>
      <c r="E26" s="171"/>
      <c r="F26" s="170">
        <f t="shared" ref="F26:F31" si="2">D26*1.134</f>
        <v>14903.027999999998</v>
      </c>
      <c r="G26" s="171"/>
    </row>
    <row r="27" spans="1:7" s="44" customFormat="1" ht="30" customHeight="1" x14ac:dyDescent="0.25">
      <c r="A27" s="167" t="s">
        <v>122</v>
      </c>
      <c r="B27" s="168"/>
      <c r="C27" s="169"/>
      <c r="D27" s="170">
        <v>21356</v>
      </c>
      <c r="E27" s="171"/>
      <c r="F27" s="170">
        <f t="shared" si="2"/>
        <v>24217.703999999998</v>
      </c>
      <c r="G27" s="171"/>
    </row>
    <row r="28" spans="1:7" s="44" customFormat="1" ht="30" customHeight="1" x14ac:dyDescent="0.25">
      <c r="A28" s="167" t="s">
        <v>123</v>
      </c>
      <c r="B28" s="168"/>
      <c r="C28" s="169"/>
      <c r="D28" s="170">
        <v>82140</v>
      </c>
      <c r="E28" s="171"/>
      <c r="F28" s="170">
        <f t="shared" si="2"/>
        <v>93146.76</v>
      </c>
      <c r="G28" s="171"/>
    </row>
    <row r="29" spans="1:7" s="44" customFormat="1" ht="30" customHeight="1" x14ac:dyDescent="0.25">
      <c r="A29" s="167" t="s">
        <v>124</v>
      </c>
      <c r="B29" s="168"/>
      <c r="C29" s="169"/>
      <c r="D29" s="170">
        <v>104317</v>
      </c>
      <c r="E29" s="171"/>
      <c r="F29" s="170">
        <f t="shared" si="2"/>
        <v>118295.47799999999</v>
      </c>
      <c r="G29" s="171"/>
    </row>
    <row r="30" spans="1:7" s="44" customFormat="1" ht="30" customHeight="1" x14ac:dyDescent="0.25">
      <c r="A30" s="167" t="s">
        <v>125</v>
      </c>
      <c r="B30" s="168"/>
      <c r="C30" s="169"/>
      <c r="D30" s="170">
        <v>156886</v>
      </c>
      <c r="E30" s="171"/>
      <c r="F30" s="170">
        <f t="shared" si="2"/>
        <v>177908.72399999999</v>
      </c>
      <c r="G30" s="171"/>
    </row>
    <row r="31" spans="1:7" s="44" customFormat="1" ht="30" customHeight="1" x14ac:dyDescent="0.25">
      <c r="A31" s="167" t="s">
        <v>126</v>
      </c>
      <c r="B31" s="168"/>
      <c r="C31" s="169"/>
      <c r="D31" s="170">
        <v>216848</v>
      </c>
      <c r="E31" s="171"/>
      <c r="F31" s="170">
        <f t="shared" si="2"/>
        <v>245905.63199999998</v>
      </c>
      <c r="G31" s="171"/>
    </row>
    <row r="32" spans="1:7" s="44" customFormat="1" ht="30" customHeight="1" x14ac:dyDescent="0.25">
      <c r="A32" s="147" t="s">
        <v>139</v>
      </c>
      <c r="B32" s="148"/>
      <c r="C32" s="149"/>
      <c r="D32" s="173"/>
      <c r="E32" s="174"/>
      <c r="F32" s="174"/>
      <c r="G32" s="174"/>
    </row>
    <row r="33" spans="1:8" s="44" customFormat="1" ht="30" customHeight="1" x14ac:dyDescent="0.25">
      <c r="A33" s="175" t="s">
        <v>140</v>
      </c>
      <c r="B33" s="176"/>
      <c r="C33" s="177"/>
      <c r="D33" s="170">
        <v>6407</v>
      </c>
      <c r="E33" s="171"/>
      <c r="F33" s="170">
        <f>D33*1.134</f>
        <v>7265.5379999999996</v>
      </c>
      <c r="G33" s="171"/>
    </row>
    <row r="34" spans="1:8" s="44" customFormat="1" ht="30" customHeight="1" x14ac:dyDescent="0.25">
      <c r="A34" s="147" t="s">
        <v>141</v>
      </c>
      <c r="B34" s="148"/>
      <c r="C34" s="149"/>
      <c r="D34" s="173"/>
      <c r="E34" s="174"/>
      <c r="F34" s="174"/>
      <c r="G34" s="174"/>
    </row>
    <row r="35" spans="1:8" s="44" customFormat="1" ht="30" customHeight="1" x14ac:dyDescent="0.25">
      <c r="A35" s="175" t="s">
        <v>142</v>
      </c>
      <c r="B35" s="176"/>
      <c r="C35" s="177"/>
      <c r="D35" s="178">
        <v>562</v>
      </c>
      <c r="E35" s="179"/>
      <c r="F35" s="170">
        <f>D35*1.134</f>
        <v>637.30799999999999</v>
      </c>
      <c r="G35" s="171"/>
    </row>
    <row r="36" spans="1:8" s="44" customFormat="1" ht="30" customHeight="1" x14ac:dyDescent="0.25">
      <c r="A36" s="172"/>
      <c r="B36" s="172"/>
      <c r="C36" s="172"/>
      <c r="D36" s="172"/>
      <c r="E36" s="172"/>
      <c r="F36" s="172"/>
      <c r="G36" s="172"/>
    </row>
    <row r="37" spans="1:8" s="44" customFormat="1" ht="30" customHeight="1" x14ac:dyDescent="0.25">
      <c r="A37" s="138" t="s">
        <v>144</v>
      </c>
      <c r="B37" s="138"/>
      <c r="C37" s="138"/>
      <c r="D37" s="138"/>
      <c r="E37" s="138"/>
      <c r="F37" s="138"/>
      <c r="G37" s="138"/>
    </row>
    <row r="38" spans="1:8" s="66" customFormat="1" ht="72.75" customHeight="1" x14ac:dyDescent="0.25">
      <c r="A38" s="182" t="s">
        <v>145</v>
      </c>
      <c r="B38" s="183"/>
      <c r="C38" s="184"/>
      <c r="D38" s="185" t="s">
        <v>133</v>
      </c>
      <c r="E38" s="141"/>
      <c r="F38" s="185" t="s">
        <v>146</v>
      </c>
      <c r="G38" s="141"/>
    </row>
    <row r="39" spans="1:8" s="44" customFormat="1" ht="30" customHeight="1" x14ac:dyDescent="0.25">
      <c r="A39" s="186" t="s">
        <v>139</v>
      </c>
      <c r="B39" s="187"/>
      <c r="C39" s="188"/>
      <c r="D39" s="189"/>
      <c r="E39" s="190"/>
      <c r="F39" s="190"/>
      <c r="G39" s="190"/>
    </row>
    <row r="40" spans="1:8" s="44" customFormat="1" ht="30" customHeight="1" x14ac:dyDescent="0.25">
      <c r="A40" s="175" t="s">
        <v>147</v>
      </c>
      <c r="B40" s="176"/>
      <c r="C40" s="177"/>
      <c r="D40" s="170">
        <v>2535</v>
      </c>
      <c r="E40" s="171"/>
      <c r="F40" s="170">
        <f>2874.69</f>
        <v>2874.69</v>
      </c>
      <c r="G40" s="171"/>
    </row>
    <row r="41" spans="1:8" s="44" customFormat="1" ht="30" customHeight="1" x14ac:dyDescent="0.25">
      <c r="A41" s="186" t="s">
        <v>148</v>
      </c>
      <c r="B41" s="187"/>
      <c r="C41" s="188"/>
      <c r="D41" s="173"/>
      <c r="E41" s="174"/>
      <c r="F41" s="174"/>
      <c r="G41" s="174"/>
    </row>
    <row r="42" spans="1:8" s="44" customFormat="1" ht="48" customHeight="1" x14ac:dyDescent="0.25">
      <c r="A42" s="175" t="s">
        <v>149</v>
      </c>
      <c r="B42" s="176"/>
      <c r="C42" s="177"/>
      <c r="D42" s="180">
        <v>0.3</v>
      </c>
      <c r="E42" s="181"/>
      <c r="F42" s="180">
        <f>0.3402</f>
        <v>0.3402</v>
      </c>
      <c r="G42" s="181"/>
    </row>
    <row r="43" spans="1:8" s="44" customFormat="1" ht="30" customHeight="1" x14ac:dyDescent="0.25">
      <c r="A43" s="186" t="s">
        <v>150</v>
      </c>
      <c r="B43" s="187"/>
      <c r="C43" s="188"/>
      <c r="D43" s="173"/>
      <c r="E43" s="174"/>
      <c r="F43" s="174"/>
      <c r="G43" s="174"/>
    </row>
    <row r="44" spans="1:8" s="44" customFormat="1" ht="30" customHeight="1" x14ac:dyDescent="0.25">
      <c r="A44" s="175" t="s">
        <v>151</v>
      </c>
      <c r="B44" s="176"/>
      <c r="C44" s="177"/>
      <c r="D44" s="180">
        <v>1.05</v>
      </c>
      <c r="E44" s="181"/>
      <c r="F44" s="180">
        <f>1.1907</f>
        <v>1.1907000000000001</v>
      </c>
      <c r="G44" s="181"/>
    </row>
    <row r="45" spans="1:8" s="44" customFormat="1" ht="30" customHeight="1" x14ac:dyDescent="0.25">
      <c r="A45" s="175" t="s">
        <v>152</v>
      </c>
      <c r="B45" s="176"/>
      <c r="C45" s="177"/>
      <c r="D45" s="180">
        <v>0.96</v>
      </c>
      <c r="E45" s="181"/>
      <c r="F45" s="180">
        <f>1.08864</f>
        <v>1.0886400000000001</v>
      </c>
      <c r="G45" s="181"/>
    </row>
    <row r="46" spans="1:8" s="44" customFormat="1" ht="30" customHeight="1" x14ac:dyDescent="0.25">
      <c r="A46" s="175" t="s">
        <v>153</v>
      </c>
      <c r="B46" s="176"/>
      <c r="C46" s="177"/>
      <c r="D46" s="180">
        <v>1.65</v>
      </c>
      <c r="E46" s="181"/>
      <c r="F46" s="180">
        <f>1.8711</f>
        <v>1.8711</v>
      </c>
      <c r="G46" s="181"/>
    </row>
    <row r="47" spans="1:8" s="43" customFormat="1" ht="12.75" customHeight="1" x14ac:dyDescent="0.25">
      <c r="A47" s="134" t="s">
        <v>154</v>
      </c>
      <c r="B47" s="134"/>
      <c r="C47" s="134"/>
      <c r="D47" s="134"/>
      <c r="E47" s="134"/>
      <c r="F47" s="134"/>
      <c r="G47" s="134"/>
      <c r="H47" s="67"/>
    </row>
    <row r="48" spans="1:8" s="43" customFormat="1" ht="12.75" customHeight="1" x14ac:dyDescent="0.25">
      <c r="A48" s="134"/>
      <c r="B48" s="134"/>
      <c r="C48" s="134"/>
      <c r="D48" s="134"/>
      <c r="E48" s="134"/>
      <c r="F48" s="134"/>
      <c r="G48" s="134"/>
      <c r="H48" s="67"/>
    </row>
    <row r="49" spans="1:8" s="43" customFormat="1" ht="22.5" customHeight="1" x14ac:dyDescent="0.25">
      <c r="A49" s="134"/>
      <c r="B49" s="134"/>
      <c r="C49" s="134"/>
      <c r="D49" s="134"/>
      <c r="E49" s="134"/>
      <c r="F49" s="134"/>
      <c r="G49" s="134"/>
      <c r="H49" s="67"/>
    </row>
  </sheetData>
  <mergeCells count="83">
    <mergeCell ref="A46:C46"/>
    <mergeCell ref="D46:E46"/>
    <mergeCell ref="F46:G46"/>
    <mergeCell ref="A47:G49"/>
    <mergeCell ref="A43:C43"/>
    <mergeCell ref="D43:G43"/>
    <mergeCell ref="A44:C44"/>
    <mergeCell ref="D44:E44"/>
    <mergeCell ref="F44:G44"/>
    <mergeCell ref="A45:C45"/>
    <mergeCell ref="D45:E45"/>
    <mergeCell ref="F45:G45"/>
    <mergeCell ref="A42:C42"/>
    <mergeCell ref="D42:E42"/>
    <mergeCell ref="F42:G42"/>
    <mergeCell ref="A37:G37"/>
    <mergeCell ref="A38:C38"/>
    <mergeCell ref="D38:E38"/>
    <mergeCell ref="F38:G38"/>
    <mergeCell ref="A39:C39"/>
    <mergeCell ref="D39:G39"/>
    <mergeCell ref="A40:C40"/>
    <mergeCell ref="D40:E40"/>
    <mergeCell ref="F40:G40"/>
    <mergeCell ref="A41:C41"/>
    <mergeCell ref="D41:G41"/>
    <mergeCell ref="A36:G36"/>
    <mergeCell ref="A31:C31"/>
    <mergeCell ref="D31:E31"/>
    <mergeCell ref="F31:G31"/>
    <mergeCell ref="A32:C32"/>
    <mergeCell ref="D32:G32"/>
    <mergeCell ref="A33:C33"/>
    <mergeCell ref="D33:E33"/>
    <mergeCell ref="F33:G33"/>
    <mergeCell ref="A34:C34"/>
    <mergeCell ref="D34:G34"/>
    <mergeCell ref="A35:C35"/>
    <mergeCell ref="D35:E35"/>
    <mergeCell ref="F35:G35"/>
    <mergeCell ref="A29:C29"/>
    <mergeCell ref="D29:E29"/>
    <mergeCell ref="F29:G29"/>
    <mergeCell ref="A30:C30"/>
    <mergeCell ref="D30:E30"/>
    <mergeCell ref="F30:G30"/>
    <mergeCell ref="A27:C27"/>
    <mergeCell ref="D27:E27"/>
    <mergeCell ref="F27:G27"/>
    <mergeCell ref="A28:C28"/>
    <mergeCell ref="D28:E28"/>
    <mergeCell ref="F28:G28"/>
    <mergeCell ref="A25:C25"/>
    <mergeCell ref="D25:E25"/>
    <mergeCell ref="F25:G25"/>
    <mergeCell ref="A26:C26"/>
    <mergeCell ref="D26:E26"/>
    <mergeCell ref="F26:G26"/>
    <mergeCell ref="A24:C24"/>
    <mergeCell ref="D24:G24"/>
    <mergeCell ref="A18:C18"/>
    <mergeCell ref="E18:F18"/>
    <mergeCell ref="A19:C19"/>
    <mergeCell ref="D19:G19"/>
    <mergeCell ref="A20:C20"/>
    <mergeCell ref="E20:F20"/>
    <mergeCell ref="A21:G21"/>
    <mergeCell ref="A22:G22"/>
    <mergeCell ref="A23:C23"/>
    <mergeCell ref="D23:E23"/>
    <mergeCell ref="F23:G23"/>
    <mergeCell ref="B8:C8"/>
    <mergeCell ref="D8:D9"/>
    <mergeCell ref="E8:F8"/>
    <mergeCell ref="G8:G9"/>
    <mergeCell ref="A17:C17"/>
    <mergeCell ref="D17:G17"/>
    <mergeCell ref="A7:G7"/>
    <mergeCell ref="A1:G2"/>
    <mergeCell ref="A3:G3"/>
    <mergeCell ref="A4:G4"/>
    <mergeCell ref="A5:G5"/>
    <mergeCell ref="A6:G6"/>
  </mergeCells>
  <pageMargins left="0.7" right="0.7" top="0.75" bottom="0.75" header="0.3" footer="0.3"/>
  <pageSetup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7647-B323-4BD0-BC89-D567924B0CE6}">
  <dimension ref="A36:J40"/>
  <sheetViews>
    <sheetView workbookViewId="0">
      <selection activeCell="O29" sqref="O29"/>
    </sheetView>
  </sheetViews>
  <sheetFormatPr defaultRowHeight="15" x14ac:dyDescent="0.25"/>
  <sheetData>
    <row r="36" spans="1:10" x14ac:dyDescent="0.25">
      <c r="A36" s="191" t="s">
        <v>112</v>
      </c>
      <c r="B36" s="191"/>
      <c r="C36" s="191"/>
      <c r="D36" s="191"/>
      <c r="E36" s="191"/>
      <c r="F36" s="191"/>
      <c r="G36" s="191"/>
      <c r="H36" s="191"/>
      <c r="I36" s="191"/>
      <c r="J36" s="191"/>
    </row>
    <row r="37" spans="1:10" x14ac:dyDescent="0.25">
      <c r="A37" s="191"/>
      <c r="B37" s="191"/>
      <c r="C37" s="191"/>
      <c r="D37" s="191"/>
      <c r="E37" s="191"/>
      <c r="F37" s="191"/>
      <c r="G37" s="191"/>
      <c r="H37" s="191"/>
      <c r="I37" s="191"/>
      <c r="J37" s="191"/>
    </row>
    <row r="38" spans="1:10" x14ac:dyDescent="0.25">
      <c r="A38" s="191"/>
      <c r="B38" s="191"/>
      <c r="C38" s="191"/>
      <c r="D38" s="191"/>
      <c r="E38" s="191"/>
      <c r="F38" s="191"/>
      <c r="G38" s="191"/>
      <c r="H38" s="191"/>
      <c r="I38" s="191"/>
      <c r="J38" s="191"/>
    </row>
    <row r="39" spans="1:10" x14ac:dyDescent="0.25">
      <c r="A39" s="191"/>
      <c r="B39" s="191"/>
      <c r="C39" s="191"/>
      <c r="D39" s="191"/>
      <c r="E39" s="191"/>
      <c r="F39" s="191"/>
      <c r="G39" s="191"/>
      <c r="H39" s="191"/>
      <c r="I39" s="191"/>
      <c r="J39" s="191"/>
    </row>
    <row r="40" spans="1:10" x14ac:dyDescent="0.25">
      <c r="A40" s="191"/>
      <c r="B40" s="191"/>
      <c r="C40" s="191"/>
      <c r="D40" s="191"/>
      <c r="E40" s="191"/>
      <c r="F40" s="191"/>
      <c r="G40" s="191"/>
      <c r="H40" s="191"/>
      <c r="I40" s="191"/>
      <c r="J40" s="191"/>
    </row>
  </sheetData>
  <mergeCells count="1">
    <mergeCell ref="A36:J40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Commercial, Industrial, Other</vt:lpstr>
      <vt:lpstr>Residential Dev Fee Schedule</vt:lpstr>
      <vt:lpstr>Fire System Impact Fees</vt:lpstr>
      <vt:lpstr>Water, Sewer, Storm Impact Fees</vt:lpstr>
      <vt:lpstr>Water Meter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Delgado</dc:creator>
  <cp:lastModifiedBy>Sonia Delgado</cp:lastModifiedBy>
  <cp:lastPrinted>2022-03-11T22:23:03Z</cp:lastPrinted>
  <dcterms:created xsi:type="dcterms:W3CDTF">2019-09-12T16:56:38Z</dcterms:created>
  <dcterms:modified xsi:type="dcterms:W3CDTF">2022-03-11T23:33:17Z</dcterms:modified>
</cp:coreProperties>
</file>